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rhoward\Documents\Cost Estimator Sheets\"/>
    </mc:Choice>
  </mc:AlternateContent>
  <xr:revisionPtr revIDLastSave="0" documentId="13_ncr:1_{3ECB0179-CA12-4B6A-9873-E12514C49DE9}" xr6:coauthVersionLast="47" xr6:coauthVersionMax="47" xr10:uidLastSave="{00000000-0000-0000-0000-000000000000}"/>
  <bookViews>
    <workbookView xWindow="25080" yWindow="-120" windowWidth="29040" windowHeight="15720" xr2:uid="{00000000-000D-0000-FFFF-FFFF00000000}"/>
  </bookViews>
  <sheets>
    <sheet name="25-26" sheetId="3" r:id="rId1"/>
    <sheet name="Awards" sheetId="4" state="hidden" r:id="rId2"/>
    <sheet name="Data For Estimator" sheetId="2" state="hidden" r:id="rId3"/>
  </sheets>
  <definedNames>
    <definedName name="_xlnm.Print_Area" localSheetId="0">'25-26'!$B$5:$G$38</definedName>
    <definedName name="Select_a_Meal_Plan_Option_here" localSheetId="2">'Data For Estimator'!$A$12:$A$14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3" l="1"/>
  <c r="D14" i="3"/>
  <c r="B34" i="4" l="1"/>
  <c r="F17" i="3" l="1"/>
  <c r="D27" i="3" l="1"/>
  <c r="F14" i="3"/>
  <c r="F27" i="3" s="1"/>
  <c r="F34" i="3" l="1"/>
  <c r="D34" i="3"/>
</calcChain>
</file>

<file path=xl/sharedStrings.xml><?xml version="1.0" encoding="utf-8"?>
<sst xmlns="http://schemas.openxmlformats.org/spreadsheetml/2006/main" count="94" uniqueCount="80">
  <si>
    <t>(How much do I owe AU?)</t>
  </si>
  <si>
    <t>+</t>
  </si>
  <si>
    <t>=</t>
  </si>
  <si>
    <t>-</t>
  </si>
  <si>
    <t>SEMESTER</t>
  </si>
  <si>
    <t>ANNUAL</t>
  </si>
  <si>
    <t>TOTAL ESTIMATED CHARGES</t>
  </si>
  <si>
    <t>Rooms</t>
  </si>
  <si>
    <t>Village Residence or Private Room</t>
  </si>
  <si>
    <t>New Boulevard or Denmark Residence Halls</t>
  </si>
  <si>
    <t>Clamp, Royce, Gaston, or Pratt Residence Halls</t>
  </si>
  <si>
    <t>Rouse Residence Hall or Village Ground Floor Rooms</t>
  </si>
  <si>
    <t>Meals</t>
  </si>
  <si>
    <t xml:space="preserve">                            </t>
  </si>
  <si>
    <t>Stringer, Kingsley, Lawton, South Rouse Basement, or Ministry Houses Residence Halls</t>
  </si>
  <si>
    <t>RESIDENCE HALL:</t>
  </si>
  <si>
    <t>MEAL PLAN OPTIONS:</t>
  </si>
  <si>
    <t>Select a Meal Plan Option here</t>
  </si>
  <si>
    <t>Select Room Assignment here</t>
  </si>
  <si>
    <t xml:space="preserve">  include Work Study with Financial Aid Total.)</t>
  </si>
  <si>
    <t xml:space="preserve">  fees, and other miscellaneous expenses.</t>
  </si>
  <si>
    <r>
      <rPr>
        <b/>
        <sz val="12"/>
        <color indexed="8"/>
        <rFont val="Calibri"/>
        <family val="2"/>
      </rPr>
      <t>ANTICIPATED FINANCIAL AID</t>
    </r>
    <r>
      <rPr>
        <sz val="12"/>
        <color indexed="8"/>
        <rFont val="Calibri"/>
        <family val="2"/>
      </rPr>
      <t xml:space="preserve"> (Total of Grants, Scholarships, and Loans; Do not</t>
    </r>
  </si>
  <si>
    <t>Technology Fee</t>
  </si>
  <si>
    <t>Student Government Fee</t>
  </si>
  <si>
    <t xml:space="preserve">  Semester Payment Plan options are available.</t>
  </si>
  <si>
    <t xml:space="preserve">  For the semester payment plans, you will use the semester balance.</t>
  </si>
  <si>
    <t>Freedom with $75 debit</t>
  </si>
  <si>
    <t>Plus Any 15 with $200 debit</t>
  </si>
  <si>
    <t>Freedom Plus with $200 debit</t>
  </si>
  <si>
    <t>Health &amp; Wellness Fee</t>
  </si>
  <si>
    <t xml:space="preserve"> *This amount does not include lab fees, audit fees, music fees, student teaching</t>
  </si>
  <si>
    <t>Federal Awards</t>
  </si>
  <si>
    <t>PELL</t>
  </si>
  <si>
    <t>FSEOG</t>
  </si>
  <si>
    <t>South Carolina</t>
  </si>
  <si>
    <t>SCTG</t>
  </si>
  <si>
    <t>Palmetto Fellows</t>
  </si>
  <si>
    <t>Institutional Awards</t>
  </si>
  <si>
    <t>Loans</t>
  </si>
  <si>
    <t>Parent Plus Loan</t>
  </si>
  <si>
    <t>Alternative Loan</t>
  </si>
  <si>
    <t xml:space="preserve">     Net Loan Amount**</t>
  </si>
  <si>
    <t>Scholarships &amp; Other Misc (enter below)</t>
  </si>
  <si>
    <t xml:space="preserve"> </t>
  </si>
  <si>
    <t>Total Awards</t>
  </si>
  <si>
    <t xml:space="preserve">TEACH </t>
  </si>
  <si>
    <t>DL Sub</t>
  </si>
  <si>
    <t>DL Unsub</t>
  </si>
  <si>
    <t>ESTIMATED Aid - subject to change based on final documents</t>
  </si>
  <si>
    <t>LIFE</t>
  </si>
  <si>
    <t>HOPE</t>
  </si>
  <si>
    <t>Townhouses Meal Plan 10</t>
  </si>
  <si>
    <t xml:space="preserve">  *All boarding students must select a meal plan. No exceptions.  </t>
  </si>
  <si>
    <t xml:space="preserve">      SC Teach Fellows</t>
  </si>
  <si>
    <t>Denmark</t>
  </si>
  <si>
    <t>Outside</t>
  </si>
  <si>
    <t>Baptist</t>
  </si>
  <si>
    <t>Boys State</t>
  </si>
  <si>
    <t>Out of State</t>
  </si>
  <si>
    <t>AUGrant</t>
  </si>
  <si>
    <t>Gold</t>
  </si>
  <si>
    <t>We have pre-filled as much information as possible.</t>
  </si>
  <si>
    <t>Simply complete blanks by using the drop down options noted in red.</t>
  </si>
  <si>
    <r>
      <t xml:space="preserve">This worksheet may be used to </t>
    </r>
    <r>
      <rPr>
        <b/>
        <u/>
        <sz val="12"/>
        <color theme="1"/>
        <rFont val="Calibri"/>
        <family val="2"/>
        <scheme val="minor"/>
      </rPr>
      <t>ESTIMATE</t>
    </r>
    <r>
      <rPr>
        <b/>
        <sz val="12"/>
        <color theme="1"/>
        <rFont val="Calibri"/>
        <family val="2"/>
        <scheme val="minor"/>
      </rPr>
      <t xml:space="preserve"> your balance due to AU. </t>
    </r>
  </si>
  <si>
    <t>TUITION Full-Time (12-18 credit hours)</t>
  </si>
  <si>
    <t>College Parke-Double</t>
  </si>
  <si>
    <t>College Parke-Single</t>
  </si>
  <si>
    <t xml:space="preserve"> ** For seniors, nursing students, student teachers, townhome, and College Parke residents</t>
  </si>
  <si>
    <t>TOTAL AMOUNT TO PAY AU</t>
  </si>
  <si>
    <t>Main Campus Single</t>
  </si>
  <si>
    <t>Main Campus Double</t>
  </si>
  <si>
    <t>Main Campus Triple/Quad</t>
  </si>
  <si>
    <t>Townhome Double</t>
  </si>
  <si>
    <t>Townhome Single</t>
  </si>
  <si>
    <t>Tuition Cost Estimator Worksheet for 2026-2027</t>
  </si>
  <si>
    <t>Tojan Plus: Unlimited Meals with $400 Debit</t>
  </si>
  <si>
    <t>Trojan: 15 Meals Weekly with $800 Debit</t>
  </si>
  <si>
    <t>Anderson: 10 Meals Weekly with $800 Debit</t>
  </si>
  <si>
    <t>Legacy: 7 Meals Weekly with $800 Debit</t>
  </si>
  <si>
    <t>Student account activity and balance information is estimated to be available within Workday and your Nelnet Enterprise account by Monday, July 6th, 2026. To avoid cancellation of your fall schedule, your balance must be paid in full, covered with a payment plan or covered with financial aid by 5 pm on Friday, August 7th,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</si>
</sst>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2" formatCode="_(&quot;$&quot;* #,##0_);_(&quot;$&quot;* \(#,##0\);_(&quot;$&quot;* &quot;-&quot;_);_(@_)"/>
    <numFmt numFmtId="44" formatCode="_(&quot;$&quot;* #,##0.00_);_(&quot;$&quot;* \(#,##0.00\);_(&quot;$&quot;* &quot;-&quot;??_);_(@_)"/>
    <numFmt numFmtId="164" formatCode="_(&quot;$&quot;* #,##0_);_(&quot;$&quot;* \(#,##0\);_(&quot;$&quot;* &quot;-&quot;??_);_(@_)"/>
    <numFmt numFmtId="165" formatCode="&quot;$&quot;#,##0.00"/>
  </numFmts>
  <fonts count="13" x14ac:knownFonts="1">
    <font>
      <sz val="11"/>
      <color theme="1"/>
      <name val="Calibri"/>
      <family val="2"/>
      <scheme val="minor"/>
    </font>
    <font>
      <sz val="12"/>
      <color indexed="8"/>
      <name val="Calibri"/>
      <family val="2"/>
    </font>
    <font>
      <b/>
      <sz val="12"/>
      <color indexed="8"/>
      <name val="Calibri"/>
      <family val="2"/>
    </font>
    <font>
      <sz val="11"/>
      <color theme="1"/>
      <name val="Calibri"/>
      <family val="2"/>
      <scheme val="minor"/>
    </font>
    <font>
      <sz val="11"/>
      <color theme="4" tint="-0.249977111117893"/>
      <name val="Calibri"/>
      <family val="2"/>
      <scheme val="minor"/>
    </font>
    <font>
      <sz val="12"/>
      <color theme="1"/>
      <name val="Calibri"/>
      <family val="2"/>
      <scheme val="minor"/>
    </font>
    <font>
      <b/>
      <u/>
      <sz val="12"/>
      <color theme="1"/>
      <name val="Calibri"/>
      <family val="2"/>
      <scheme val="minor"/>
    </font>
    <font>
      <sz val="16"/>
      <color theme="1"/>
      <name val="Calibri"/>
      <family val="2"/>
      <scheme val="minor"/>
    </font>
    <font>
      <b/>
      <sz val="12"/>
      <color theme="1"/>
      <name val="Calibri"/>
      <family val="2"/>
      <scheme val="minor"/>
    </font>
    <font>
      <sz val="12"/>
      <color rgb="FFFF0000"/>
      <name val="Calibri"/>
      <family val="2"/>
      <scheme val="minor"/>
    </font>
    <font>
      <sz val="20"/>
      <color theme="1"/>
      <name val="Calibri"/>
      <family val="2"/>
      <scheme val="minor"/>
    </font>
    <font>
      <b/>
      <i/>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18">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FF0000"/>
      </left>
      <right/>
      <top/>
      <bottom style="thin">
        <color indexed="64"/>
      </bottom>
      <diagonal/>
    </border>
    <border>
      <left style="thin">
        <color rgb="FFFF0000"/>
      </left>
      <right/>
      <top style="thin">
        <color rgb="FFFF0000"/>
      </top>
      <bottom style="thin">
        <color indexed="64"/>
      </bottom>
      <diagonal/>
    </border>
    <border>
      <left/>
      <right/>
      <top/>
      <bottom style="thin">
        <color rgb="FFFF0000"/>
      </bottom>
      <diagonal/>
    </border>
    <border>
      <left style="thin">
        <color rgb="FFFF0000"/>
      </left>
      <right/>
      <top/>
      <bottom/>
      <diagonal/>
    </border>
    <border>
      <left style="thin">
        <color rgb="FFFF0000"/>
      </left>
      <right style="thin">
        <color indexed="64"/>
      </right>
      <top/>
      <bottom/>
      <diagonal/>
    </border>
    <border>
      <left/>
      <right/>
      <top style="thin">
        <color indexed="64"/>
      </top>
      <bottom style="thin">
        <color indexed="64"/>
      </bottom>
      <diagonal/>
    </border>
    <border>
      <left/>
      <right/>
      <top/>
      <bottom style="thick">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3" fillId="0" borderId="0" applyFont="0" applyFill="0" applyBorder="0" applyAlignment="0" applyProtection="0"/>
    <xf numFmtId="42" fontId="3" fillId="0" borderId="0" applyFont="0" applyFill="0" applyBorder="0" applyAlignment="0" applyProtection="0"/>
  </cellStyleXfs>
  <cellXfs count="52">
    <xf numFmtId="0" fontId="0" fillId="0" borderId="0" xfId="0"/>
    <xf numFmtId="44" fontId="3" fillId="0" borderId="0" xfId="1" applyFont="1"/>
    <xf numFmtId="0" fontId="4" fillId="0" borderId="0" xfId="0" applyFont="1"/>
    <xf numFmtId="0" fontId="5" fillId="0" borderId="1" xfId="0" applyFont="1" applyBorder="1"/>
    <xf numFmtId="0" fontId="6" fillId="0" borderId="1" xfId="0" applyFont="1" applyBorder="1"/>
    <xf numFmtId="0" fontId="6" fillId="0" borderId="1" xfId="0" applyFont="1" applyBorder="1" applyAlignment="1">
      <alignment horizontal="center"/>
    </xf>
    <xf numFmtId="0" fontId="7" fillId="0" borderId="2" xfId="0" applyFont="1" applyBorder="1"/>
    <xf numFmtId="0" fontId="7" fillId="0" borderId="0" xfId="0" applyFont="1"/>
    <xf numFmtId="0" fontId="5" fillId="0" borderId="0" xfId="0" applyFont="1"/>
    <xf numFmtId="164" fontId="5" fillId="0" borderId="3" xfId="1" applyNumberFormat="1" applyFont="1" applyBorder="1" applyProtection="1"/>
    <xf numFmtId="6" fontId="5" fillId="0" borderId="0" xfId="0" applyNumberFormat="1" applyFont="1"/>
    <xf numFmtId="0" fontId="0" fillId="0" borderId="4" xfId="0" applyBorder="1"/>
    <xf numFmtId="0" fontId="8" fillId="0" borderId="0" xfId="0" applyFont="1"/>
    <xf numFmtId="164" fontId="5" fillId="0" borderId="0" xfId="1" applyNumberFormat="1" applyFont="1" applyBorder="1" applyProtection="1"/>
    <xf numFmtId="164" fontId="5" fillId="0" borderId="5" xfId="1" applyNumberFormat="1" applyFont="1" applyBorder="1" applyProtection="1"/>
    <xf numFmtId="0" fontId="5" fillId="0" borderId="10" xfId="0" applyFont="1" applyBorder="1"/>
    <xf numFmtId="0" fontId="0" fillId="0" borderId="12" xfId="0" applyBorder="1"/>
    <xf numFmtId="164" fontId="5" fillId="0" borderId="5" xfId="0" applyNumberFormat="1" applyFont="1" applyBorder="1"/>
    <xf numFmtId="0" fontId="5" fillId="0" borderId="6" xfId="0" applyFont="1" applyBorder="1"/>
    <xf numFmtId="0" fontId="0" fillId="0" borderId="3" xfId="0" applyBorder="1"/>
    <xf numFmtId="0" fontId="5" fillId="0" borderId="3" xfId="0" applyFont="1" applyBorder="1"/>
    <xf numFmtId="0" fontId="0" fillId="0" borderId="7" xfId="0" applyBorder="1"/>
    <xf numFmtId="0" fontId="9" fillId="0" borderId="0" xfId="0" applyFont="1" applyProtection="1">
      <protection locked="0"/>
    </xf>
    <xf numFmtId="0" fontId="5" fillId="0" borderId="0" xfId="0" applyFont="1" applyAlignment="1">
      <alignment horizontal="center"/>
    </xf>
    <xf numFmtId="42" fontId="5" fillId="0" borderId="0" xfId="2" applyFont="1" applyBorder="1" applyProtection="1"/>
    <xf numFmtId="0" fontId="5" fillId="0" borderId="11" xfId="0" applyFont="1" applyBorder="1" applyProtection="1">
      <protection locked="0"/>
    </xf>
    <xf numFmtId="0" fontId="11" fillId="0" borderId="0" xfId="0" applyFont="1"/>
    <xf numFmtId="0" fontId="5" fillId="2" borderId="0" xfId="0" applyFont="1" applyFill="1"/>
    <xf numFmtId="0" fontId="12" fillId="0" borderId="0" xfId="0" applyFont="1" applyProtection="1">
      <protection locked="0"/>
    </xf>
    <xf numFmtId="44" fontId="0" fillId="0" borderId="0" xfId="1" applyFont="1" applyProtection="1">
      <protection locked="0"/>
    </xf>
    <xf numFmtId="0" fontId="0" fillId="0" borderId="0" xfId="0" applyAlignment="1" applyProtection="1">
      <alignment horizontal="left" indent="2"/>
      <protection locked="0"/>
    </xf>
    <xf numFmtId="0" fontId="0" fillId="0" borderId="0" xfId="0" applyProtection="1">
      <protection locked="0"/>
    </xf>
    <xf numFmtId="0" fontId="12" fillId="0" borderId="0" xfId="0" applyFont="1" applyAlignment="1" applyProtection="1">
      <alignment horizontal="left"/>
      <protection locked="0"/>
    </xf>
    <xf numFmtId="165" fontId="0" fillId="0" borderId="0" xfId="0" applyNumberFormat="1"/>
    <xf numFmtId="0" fontId="11" fillId="0" borderId="0" xfId="0" applyFont="1" applyProtection="1">
      <protection locked="0"/>
    </xf>
    <xf numFmtId="44" fontId="0" fillId="0" borderId="3" xfId="1" applyFont="1" applyBorder="1" applyProtection="1">
      <protection locked="0"/>
    </xf>
    <xf numFmtId="44" fontId="0" fillId="0" borderId="13" xfId="1" applyFont="1" applyBorder="1" applyProtection="1"/>
    <xf numFmtId="0" fontId="0" fillId="0" borderId="14" xfId="0" applyBorder="1" applyProtection="1">
      <protection locked="0"/>
    </xf>
    <xf numFmtId="44" fontId="0" fillId="0" borderId="14" xfId="1" applyFont="1" applyBorder="1" applyProtection="1">
      <protection locked="0"/>
    </xf>
    <xf numFmtId="3" fontId="5" fillId="0" borderId="8" xfId="0" applyNumberFormat="1" applyFont="1" applyBorder="1" applyProtection="1">
      <protection locked="0"/>
    </xf>
    <xf numFmtId="0" fontId="5" fillId="0" borderId="15" xfId="0" applyFont="1" applyBorder="1"/>
    <xf numFmtId="0" fontId="5" fillId="0" borderId="16" xfId="0" applyFont="1" applyBorder="1"/>
    <xf numFmtId="0" fontId="5" fillId="0" borderId="17" xfId="0" applyFont="1" applyBorder="1"/>
    <xf numFmtId="0" fontId="2" fillId="0" borderId="0" xfId="0" applyFont="1"/>
    <xf numFmtId="3" fontId="5" fillId="0" borderId="9" xfId="0" applyNumberFormat="1" applyFont="1" applyBorder="1"/>
    <xf numFmtId="6" fontId="0" fillId="2" borderId="0" xfId="0" applyNumberFormat="1" applyFill="1" applyAlignment="1">
      <alignment horizontal="left"/>
    </xf>
    <xf numFmtId="0" fontId="10" fillId="0" borderId="0" xfId="0" applyFont="1" applyAlignment="1">
      <alignment horizontal="center"/>
    </xf>
    <xf numFmtId="0" fontId="5" fillId="0" borderId="0" xfId="0" applyFont="1" applyAlignment="1">
      <alignment horizontal="center"/>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wrapText="1"/>
    </xf>
    <xf numFmtId="0" fontId="8" fillId="0" borderId="1" xfId="0" applyFont="1" applyBorder="1" applyAlignment="1">
      <alignment horizontal="center"/>
    </xf>
  </cellXfs>
  <cellStyles count="3">
    <cellStyle name="Currency" xfId="1" builtinId="4"/>
    <cellStyle name="Currency [0]" xfId="2" builtinId="7"/>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45"/>
  <sheetViews>
    <sheetView tabSelected="1" topLeftCell="A28" workbookViewId="0">
      <selection activeCell="B14" sqref="B14"/>
    </sheetView>
  </sheetViews>
  <sheetFormatPr defaultColWidth="9.140625" defaultRowHeight="15" x14ac:dyDescent="0.25"/>
  <cols>
    <col min="1" max="1" width="2" customWidth="1"/>
    <col min="2" max="2" width="80.42578125" customWidth="1"/>
    <col min="3" max="3" width="3.140625" customWidth="1"/>
    <col min="4" max="4" width="11.140625" customWidth="1"/>
    <col min="5" max="5" width="3.28515625" customWidth="1"/>
    <col min="6" max="6" width="13.7109375" customWidth="1"/>
    <col min="7" max="7" width="1.5703125" customWidth="1"/>
    <col min="8" max="8" width="8.7109375" customWidth="1"/>
    <col min="53" max="53" width="83" bestFit="1" customWidth="1"/>
    <col min="54" max="55" width="10.5703125" bestFit="1" customWidth="1"/>
  </cols>
  <sheetData>
    <row r="1" spans="1:55" x14ac:dyDescent="0.25">
      <c r="BA1" s="2" t="s">
        <v>7</v>
      </c>
      <c r="BB1" s="1"/>
      <c r="BC1" s="1"/>
    </row>
    <row r="2" spans="1:55" x14ac:dyDescent="0.25">
      <c r="BA2" s="2" t="s">
        <v>18</v>
      </c>
      <c r="BB2" s="1"/>
      <c r="BC2" s="1"/>
    </row>
    <row r="3" spans="1:55" x14ac:dyDescent="0.25">
      <c r="BA3" s="2" t="s">
        <v>8</v>
      </c>
      <c r="BB3" s="1">
        <v>3360</v>
      </c>
      <c r="BC3" s="1">
        <v>6720</v>
      </c>
    </row>
    <row r="4" spans="1:55" x14ac:dyDescent="0.25">
      <c r="BA4" s="2" t="s">
        <v>9</v>
      </c>
      <c r="BB4" s="1">
        <v>2545</v>
      </c>
      <c r="BC4" s="1">
        <v>5090</v>
      </c>
    </row>
    <row r="5" spans="1:55" ht="26.25" x14ac:dyDescent="0.4">
      <c r="B5" s="46" t="s">
        <v>74</v>
      </c>
      <c r="C5" s="46"/>
      <c r="D5" s="46"/>
      <c r="E5" s="46"/>
      <c r="F5" s="46"/>
      <c r="BA5" s="2" t="s">
        <v>10</v>
      </c>
      <c r="BB5" s="1">
        <v>2490</v>
      </c>
      <c r="BC5" s="1">
        <v>4980</v>
      </c>
    </row>
    <row r="6" spans="1:55" ht="26.25" customHeight="1" x14ac:dyDescent="0.4">
      <c r="B6" s="46" t="s">
        <v>0</v>
      </c>
      <c r="C6" s="46"/>
      <c r="D6" s="46"/>
      <c r="E6" s="46"/>
      <c r="F6" s="46"/>
      <c r="BA6" s="2" t="s">
        <v>11</v>
      </c>
      <c r="BB6" s="1">
        <v>2430</v>
      </c>
      <c r="BC6" s="1">
        <v>4860</v>
      </c>
    </row>
    <row r="7" spans="1:55" ht="21" customHeight="1" x14ac:dyDescent="0.25">
      <c r="B7" s="47" t="s">
        <v>61</v>
      </c>
      <c r="C7" s="47"/>
      <c r="D7" s="47"/>
      <c r="E7" s="47"/>
      <c r="F7" s="47"/>
      <c r="BA7" s="2" t="s">
        <v>14</v>
      </c>
      <c r="BB7" s="1">
        <v>2370</v>
      </c>
      <c r="BC7" s="1">
        <v>4740</v>
      </c>
    </row>
    <row r="8" spans="1:55" ht="21" customHeight="1" x14ac:dyDescent="0.25">
      <c r="B8" s="47" t="s">
        <v>62</v>
      </c>
      <c r="C8" s="47"/>
      <c r="D8" s="47"/>
      <c r="E8" s="47"/>
      <c r="F8" s="47"/>
      <c r="J8" s="26"/>
      <c r="BA8" s="2"/>
      <c r="BB8" s="1"/>
      <c r="BC8" s="1"/>
    </row>
    <row r="9" spans="1:55" ht="14.25" customHeight="1" x14ac:dyDescent="0.25">
      <c r="A9" s="23"/>
      <c r="B9" s="23"/>
      <c r="C9" s="23"/>
      <c r="D9" s="23"/>
      <c r="E9" s="23"/>
      <c r="F9" s="23"/>
      <c r="BA9" s="2" t="s">
        <v>12</v>
      </c>
      <c r="BB9" s="1"/>
      <c r="BC9" s="1"/>
    </row>
    <row r="10" spans="1:55" ht="21" x14ac:dyDescent="0.35">
      <c r="A10" s="40"/>
      <c r="B10" s="3"/>
      <c r="C10" s="3"/>
      <c r="D10" s="4" t="s">
        <v>4</v>
      </c>
      <c r="E10" s="3"/>
      <c r="F10" s="5" t="s">
        <v>5</v>
      </c>
      <c r="G10" s="6"/>
      <c r="H10" s="7"/>
      <c r="BA10" s="2" t="s">
        <v>17</v>
      </c>
      <c r="BB10" s="1"/>
      <c r="BC10" s="1"/>
    </row>
    <row r="11" spans="1:55" ht="21" x14ac:dyDescent="0.35">
      <c r="A11" s="41"/>
      <c r="B11" s="43" t="s">
        <v>64</v>
      </c>
      <c r="C11" s="8"/>
      <c r="D11" s="9">
        <v>18400</v>
      </c>
      <c r="E11" s="10"/>
      <c r="F11" s="9">
        <v>36800</v>
      </c>
      <c r="G11" s="11"/>
      <c r="H11" s="7"/>
      <c r="BA11" s="2" t="s">
        <v>26</v>
      </c>
      <c r="BB11" s="1">
        <v>2290</v>
      </c>
      <c r="BC11" s="1">
        <v>4580</v>
      </c>
    </row>
    <row r="12" spans="1:55" ht="18" customHeight="1" x14ac:dyDescent="0.35">
      <c r="A12" s="41"/>
      <c r="B12" s="8"/>
      <c r="C12" s="8"/>
      <c r="D12" s="10"/>
      <c r="E12" s="10"/>
      <c r="F12" s="8"/>
      <c r="G12" s="11"/>
      <c r="H12" s="7"/>
      <c r="BA12" s="2" t="s">
        <v>27</v>
      </c>
      <c r="BB12" s="1">
        <v>2252</v>
      </c>
      <c r="BC12" s="1">
        <v>4504</v>
      </c>
    </row>
    <row r="13" spans="1:55" ht="18" customHeight="1" x14ac:dyDescent="0.35">
      <c r="A13" s="41"/>
      <c r="B13" s="12" t="s">
        <v>15</v>
      </c>
      <c r="D13" s="10"/>
      <c r="E13" s="10"/>
      <c r="F13" s="8"/>
      <c r="G13" s="11"/>
      <c r="H13" s="7"/>
      <c r="BA13" s="2" t="s">
        <v>28</v>
      </c>
      <c r="BB13" s="1">
        <v>2390</v>
      </c>
      <c r="BC13" s="1">
        <v>4780</v>
      </c>
    </row>
    <row r="14" spans="1:55" ht="21" x14ac:dyDescent="0.35">
      <c r="A14" s="41"/>
      <c r="B14" s="22" t="s">
        <v>18</v>
      </c>
      <c r="C14" s="8" t="s">
        <v>1</v>
      </c>
      <c r="D14" s="9">
        <f>IF(B14='Data For Estimator'!A2,'Data For Estimator'!B2,IF(B14='Data For Estimator'!A3,'Data For Estimator'!B3,IF(B14='Data For Estimator'!A4,'Data For Estimator'!B4,IF(B14='Data For Estimator'!A5,'Data For Estimator'!B5,IF(B14='Data For Estimator'!A6,'Data For Estimator'!B6,IF(B14='Data For Estimator'!A7,'Data For Estimator'!B7,IF(B14='Data For Estimator'!A8,'Data For Estimator'!B8,IF(B14='Data For Estimator'!A9,'Data For Estimator'!B9))))))))</f>
        <v>0</v>
      </c>
      <c r="E14" s="8" t="s">
        <v>1</v>
      </c>
      <c r="F14" s="9">
        <f>D14*2</f>
        <v>0</v>
      </c>
      <c r="G14" s="11"/>
      <c r="H14" s="7"/>
      <c r="BA14" s="2" t="s">
        <v>51</v>
      </c>
      <c r="BB14" s="1">
        <v>1700</v>
      </c>
      <c r="BC14" s="1">
        <v>3400</v>
      </c>
    </row>
    <row r="15" spans="1:55" ht="12" customHeight="1" x14ac:dyDescent="0.35">
      <c r="A15" s="41"/>
      <c r="B15" s="8"/>
      <c r="C15" s="8"/>
      <c r="D15" s="13"/>
      <c r="E15" s="8"/>
      <c r="F15" s="13"/>
      <c r="G15" s="11"/>
      <c r="H15" s="7"/>
      <c r="BA15" s="2"/>
      <c r="BB15" s="1"/>
      <c r="BC15" s="1"/>
    </row>
    <row r="16" spans="1:55" ht="17.25" customHeight="1" x14ac:dyDescent="0.35">
      <c r="A16" s="41"/>
      <c r="B16" s="12" t="s">
        <v>16</v>
      </c>
      <c r="C16" s="8"/>
      <c r="D16" s="8"/>
      <c r="E16" s="8"/>
      <c r="F16" s="8"/>
      <c r="G16" s="11"/>
      <c r="H16" s="7"/>
      <c r="BA16" s="2"/>
      <c r="BB16" s="1"/>
      <c r="BC16" s="1"/>
    </row>
    <row r="17" spans="1:55" ht="21" x14ac:dyDescent="0.35">
      <c r="A17" s="41"/>
      <c r="B17" s="22" t="s">
        <v>17</v>
      </c>
      <c r="C17" s="8" t="s">
        <v>1</v>
      </c>
      <c r="D17" s="9">
        <f>IF(B17='Data For Estimator'!A12,'Data For Estimator'!B12,IF(B17='Data For Estimator'!A13,'Data For Estimator'!B13,IF(B17='Data For Estimator'!A14,'Data For Estimator'!B14,IF(B17='Data For Estimator'!A15,'Data For Estimator'!B15,IF(B17='Data For Estimator'!A16,'Data For Estimator'!B16,)))))</f>
        <v>0</v>
      </c>
      <c r="E17" s="8" t="s">
        <v>1</v>
      </c>
      <c r="F17" s="9">
        <f>D17*2</f>
        <v>0</v>
      </c>
      <c r="G17" s="11"/>
      <c r="H17" s="7"/>
      <c r="BA17" s="2" t="s">
        <v>13</v>
      </c>
      <c r="BB17" s="1"/>
      <c r="BC17" s="1"/>
    </row>
    <row r="18" spans="1:55" ht="21" x14ac:dyDescent="0.35">
      <c r="A18" s="41"/>
      <c r="B18" s="27" t="s">
        <v>52</v>
      </c>
      <c r="C18" s="8"/>
      <c r="D18" s="8"/>
      <c r="E18" s="8"/>
      <c r="F18" s="8"/>
      <c r="G18" s="11"/>
      <c r="H18" s="7"/>
      <c r="BA18" s="2"/>
      <c r="BB18" s="1"/>
      <c r="BC18" s="1"/>
    </row>
    <row r="19" spans="1:55" ht="21" x14ac:dyDescent="0.35">
      <c r="A19" s="41"/>
      <c r="B19" s="45" t="s">
        <v>67</v>
      </c>
      <c r="C19" s="8"/>
      <c r="D19" s="8"/>
      <c r="E19" s="8"/>
      <c r="F19" s="8"/>
      <c r="G19" s="11"/>
      <c r="H19" s="7"/>
    </row>
    <row r="20" spans="1:55" ht="7.5" customHeight="1" x14ac:dyDescent="0.35">
      <c r="A20" s="41"/>
      <c r="B20" s="8"/>
      <c r="C20" s="8"/>
      <c r="D20" s="8"/>
      <c r="E20" s="8"/>
      <c r="F20" s="8"/>
      <c r="G20" s="11"/>
      <c r="H20" s="7"/>
    </row>
    <row r="21" spans="1:55" ht="17.25" customHeight="1" x14ac:dyDescent="0.35">
      <c r="A21" s="41"/>
      <c r="B21" s="8" t="s">
        <v>29</v>
      </c>
      <c r="C21" s="8"/>
      <c r="D21" s="24">
        <v>125</v>
      </c>
      <c r="E21" s="8"/>
      <c r="F21" s="13">
        <v>250</v>
      </c>
      <c r="G21" s="11"/>
      <c r="H21" s="7"/>
    </row>
    <row r="22" spans="1:55" ht="9.75" customHeight="1" x14ac:dyDescent="0.35">
      <c r="A22" s="41"/>
      <c r="B22" s="8"/>
      <c r="C22" s="8"/>
      <c r="D22" s="8"/>
      <c r="E22" s="8"/>
      <c r="F22" s="8"/>
      <c r="G22" s="11"/>
      <c r="H22" s="7"/>
    </row>
    <row r="23" spans="1:55" ht="21" x14ac:dyDescent="0.35">
      <c r="A23" s="41"/>
      <c r="B23" s="8" t="s">
        <v>23</v>
      </c>
      <c r="C23" s="8"/>
      <c r="D23" s="13">
        <v>60</v>
      </c>
      <c r="E23" s="8"/>
      <c r="F23" s="13">
        <v>120</v>
      </c>
      <c r="G23" s="11"/>
      <c r="H23" s="7"/>
    </row>
    <row r="24" spans="1:55" ht="12" customHeight="1" x14ac:dyDescent="0.35">
      <c r="A24" s="41"/>
      <c r="B24" s="8"/>
      <c r="C24" s="8"/>
      <c r="D24" s="8"/>
      <c r="E24" s="8"/>
      <c r="F24" s="8"/>
      <c r="G24" s="11"/>
      <c r="H24" s="7"/>
    </row>
    <row r="25" spans="1:55" ht="21" x14ac:dyDescent="0.35">
      <c r="A25" s="41"/>
      <c r="B25" s="8" t="s">
        <v>22</v>
      </c>
      <c r="C25" s="8"/>
      <c r="D25" s="9">
        <v>310</v>
      </c>
      <c r="E25" s="8"/>
      <c r="F25" s="9">
        <v>620</v>
      </c>
      <c r="G25" s="11"/>
      <c r="H25" s="7"/>
    </row>
    <row r="26" spans="1:55" ht="12.75" customHeight="1" x14ac:dyDescent="0.35">
      <c r="A26" s="41"/>
      <c r="B26" s="8"/>
      <c r="C26" s="8"/>
      <c r="D26" s="13"/>
      <c r="E26" s="8"/>
      <c r="F26" s="13"/>
      <c r="G26" s="11"/>
      <c r="H26" s="7"/>
    </row>
    <row r="27" spans="1:55" ht="21.75" thickBot="1" x14ac:dyDescent="0.4">
      <c r="A27" s="41"/>
      <c r="B27" s="12" t="s">
        <v>6</v>
      </c>
      <c r="C27" s="8" t="s">
        <v>2</v>
      </c>
      <c r="D27" s="14">
        <f>SUM(D11:D25)</f>
        <v>18895</v>
      </c>
      <c r="E27" s="8" t="s">
        <v>2</v>
      </c>
      <c r="F27" s="14">
        <f>SUM(F11:F25)</f>
        <v>37790</v>
      </c>
      <c r="G27" s="11"/>
      <c r="H27" s="7"/>
    </row>
    <row r="28" spans="1:55" ht="21.75" thickTop="1" x14ac:dyDescent="0.35">
      <c r="A28" s="41"/>
      <c r="B28" s="27" t="s">
        <v>30</v>
      </c>
      <c r="C28" s="8"/>
      <c r="D28" s="8"/>
      <c r="E28" s="8"/>
      <c r="F28" s="8"/>
      <c r="G28" s="11"/>
      <c r="H28" s="7"/>
    </row>
    <row r="29" spans="1:55" ht="21" x14ac:dyDescent="0.35">
      <c r="A29" s="41"/>
      <c r="B29" s="27" t="s">
        <v>20</v>
      </c>
      <c r="C29" s="8"/>
      <c r="D29" s="8"/>
      <c r="E29" s="8"/>
      <c r="F29" s="8"/>
      <c r="G29" s="11"/>
      <c r="H29" s="7"/>
    </row>
    <row r="30" spans="1:55" ht="11.25" customHeight="1" x14ac:dyDescent="0.35">
      <c r="A30" s="41"/>
      <c r="B30" s="8"/>
      <c r="C30" s="8"/>
      <c r="D30" s="15"/>
      <c r="E30" s="8"/>
      <c r="F30" s="8"/>
      <c r="G30" s="11"/>
      <c r="H30" s="7"/>
    </row>
    <row r="31" spans="1:55" ht="21" x14ac:dyDescent="0.35">
      <c r="A31" s="41"/>
      <c r="B31" s="8" t="s">
        <v>21</v>
      </c>
      <c r="C31" s="8" t="s">
        <v>3</v>
      </c>
      <c r="D31" s="39"/>
      <c r="E31" s="25" t="s">
        <v>3</v>
      </c>
      <c r="F31" s="44"/>
      <c r="G31" s="16"/>
      <c r="H31" s="7"/>
    </row>
    <row r="32" spans="1:55" ht="21" x14ac:dyDescent="0.35">
      <c r="A32" s="41"/>
      <c r="B32" s="8" t="s">
        <v>19</v>
      </c>
      <c r="G32" s="11"/>
      <c r="H32" s="7"/>
    </row>
    <row r="33" spans="1:8" ht="12" customHeight="1" x14ac:dyDescent="0.35">
      <c r="A33" s="41"/>
      <c r="B33" s="8"/>
      <c r="G33" s="11"/>
      <c r="H33" s="7"/>
    </row>
    <row r="34" spans="1:8" ht="21.75" thickBot="1" x14ac:dyDescent="0.4">
      <c r="A34" s="41"/>
      <c r="B34" s="12" t="s">
        <v>68</v>
      </c>
      <c r="C34" s="8" t="s">
        <v>2</v>
      </c>
      <c r="D34" s="17">
        <f>SUM(D27-D31)</f>
        <v>18895</v>
      </c>
      <c r="E34" s="8" t="s">
        <v>2</v>
      </c>
      <c r="F34" s="17">
        <f>SUM(F27-F31)</f>
        <v>37790</v>
      </c>
      <c r="G34" s="11"/>
      <c r="H34" s="7"/>
    </row>
    <row r="35" spans="1:8" ht="21.75" thickTop="1" x14ac:dyDescent="0.35">
      <c r="A35" s="41"/>
      <c r="B35" s="8" t="s">
        <v>25</v>
      </c>
      <c r="C35" s="8"/>
      <c r="D35" s="8"/>
      <c r="E35" s="8"/>
      <c r="F35" s="8"/>
      <c r="G35" s="11"/>
      <c r="H35" s="7"/>
    </row>
    <row r="36" spans="1:8" ht="12" customHeight="1" x14ac:dyDescent="0.35">
      <c r="A36" s="41"/>
      <c r="G36" s="11"/>
      <c r="H36" s="7"/>
    </row>
    <row r="37" spans="1:8" ht="21" x14ac:dyDescent="0.35">
      <c r="A37" s="42"/>
      <c r="B37" s="20" t="s">
        <v>24</v>
      </c>
      <c r="C37" s="20"/>
      <c r="D37" s="20"/>
      <c r="E37" s="20"/>
      <c r="F37" s="20"/>
      <c r="G37" s="21"/>
      <c r="H37" s="7"/>
    </row>
    <row r="38" spans="1:8" ht="21" hidden="1" x14ac:dyDescent="0.35">
      <c r="A38" s="18"/>
      <c r="B38" s="19"/>
      <c r="C38" s="20"/>
      <c r="D38" s="20"/>
      <c r="E38" s="20"/>
      <c r="F38" s="20"/>
      <c r="G38" s="21"/>
      <c r="H38" s="7"/>
    </row>
    <row r="39" spans="1:8" ht="21" x14ac:dyDescent="0.35">
      <c r="A39" s="8"/>
      <c r="C39" s="8"/>
      <c r="D39" s="8"/>
      <c r="E39" s="8"/>
      <c r="F39" s="8"/>
      <c r="H39" s="7"/>
    </row>
    <row r="40" spans="1:8" ht="15.75" x14ac:dyDescent="0.25">
      <c r="A40" s="8"/>
      <c r="B40" s="50" t="s">
        <v>63</v>
      </c>
      <c r="C40" s="51"/>
      <c r="D40" s="51"/>
      <c r="E40" s="51"/>
      <c r="F40" s="51"/>
    </row>
    <row r="41" spans="1:8" ht="62.25" customHeight="1" x14ac:dyDescent="0.25">
      <c r="A41" s="8"/>
      <c r="B41" s="48" t="s">
        <v>79</v>
      </c>
      <c r="C41" s="49"/>
      <c r="D41" s="49"/>
      <c r="E41" s="49"/>
      <c r="F41" s="49"/>
    </row>
    <row r="42" spans="1:8" ht="15.75" x14ac:dyDescent="0.25">
      <c r="B42" s="50"/>
      <c r="C42" s="51"/>
      <c r="D42" s="51"/>
      <c r="E42" s="51"/>
      <c r="F42" s="51"/>
    </row>
    <row r="43" spans="1:8" ht="15.75" x14ac:dyDescent="0.25">
      <c r="B43" s="48"/>
      <c r="C43" s="49"/>
      <c r="D43" s="49"/>
      <c r="E43" s="49"/>
      <c r="F43" s="49"/>
    </row>
    <row r="44" spans="1:8" ht="15.75" x14ac:dyDescent="0.25">
      <c r="B44" s="50"/>
      <c r="C44" s="51"/>
      <c r="D44" s="51"/>
      <c r="E44" s="51"/>
      <c r="F44" s="51"/>
    </row>
    <row r="45" spans="1:8" ht="15.75" x14ac:dyDescent="0.25">
      <c r="B45" s="48"/>
      <c r="C45" s="49"/>
      <c r="D45" s="49"/>
      <c r="E45" s="49"/>
      <c r="F45" s="49"/>
    </row>
  </sheetData>
  <sheetProtection algorithmName="SHA-512" hashValue="2dkmEb3ZwIHdClM7z2FlfEuSsJJ5Z/HQdnI76r4WKIJTNVIhywh7xfdTyOyeTtPb8Ll1Dvqm47CABSLYO+ESRw==" saltValue="gmd0V29PYTSOXcxx3MbxjA==" spinCount="100000" sheet="1" objects="1" scenarios="1"/>
  <protectedRanges>
    <protectedRange sqref="F31 D31" name="Range1"/>
    <protectedRange sqref="B17" name="Range1_1"/>
    <protectedRange sqref="B14" name="Range1_2"/>
  </protectedRanges>
  <mergeCells count="10">
    <mergeCell ref="B5:F5"/>
    <mergeCell ref="B6:F6"/>
    <mergeCell ref="B7:F7"/>
    <mergeCell ref="B8:F8"/>
    <mergeCell ref="B45:F45"/>
    <mergeCell ref="B40:F40"/>
    <mergeCell ref="B41:F41"/>
    <mergeCell ref="B42:F42"/>
    <mergeCell ref="B43:F43"/>
    <mergeCell ref="B44:F44"/>
  </mergeCells>
  <pageMargins left="0.7" right="0.7" top="0.75" bottom="0.75" header="0.3" footer="0.3"/>
  <pageSetup scale="81"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For Estimator'!$A$12:$A$16</xm:f>
          </x14:formula1>
          <xm:sqref>B17</xm:sqref>
        </x14:dataValidation>
        <x14:dataValidation type="list" allowBlank="1" showInputMessage="1" showErrorMessage="1" xr:uid="{00000000-0002-0000-0000-000001000000}">
          <x14:formula1>
            <xm:f>'Data For Estimator'!$A$2:$A$9</xm:f>
          </x14:formula1>
          <xm:sqref>B14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6"/>
  <sheetViews>
    <sheetView topLeftCell="A25" workbookViewId="0">
      <selection activeCell="C16" sqref="C16"/>
    </sheetView>
  </sheetViews>
  <sheetFormatPr defaultRowHeight="15" x14ac:dyDescent="0.25"/>
  <cols>
    <col min="1" max="1" width="41" bestFit="1" customWidth="1"/>
    <col min="2" max="2" width="17.5703125" customWidth="1"/>
  </cols>
  <sheetData>
    <row r="1" spans="1:2" x14ac:dyDescent="0.25">
      <c r="A1" s="28" t="s">
        <v>31</v>
      </c>
      <c r="B1" s="29"/>
    </row>
    <row r="2" spans="1:2" x14ac:dyDescent="0.25">
      <c r="A2" s="30" t="s">
        <v>32</v>
      </c>
      <c r="B2" s="29">
        <v>0</v>
      </c>
    </row>
    <row r="3" spans="1:2" x14ac:dyDescent="0.25">
      <c r="A3" s="30" t="s">
        <v>33</v>
      </c>
      <c r="B3" s="29">
        <v>0</v>
      </c>
    </row>
    <row r="4" spans="1:2" x14ac:dyDescent="0.25">
      <c r="A4" s="30" t="s">
        <v>45</v>
      </c>
      <c r="B4" s="29">
        <v>0</v>
      </c>
    </row>
    <row r="5" spans="1:2" x14ac:dyDescent="0.25">
      <c r="A5" s="31"/>
      <c r="B5" s="29"/>
    </row>
    <row r="6" spans="1:2" x14ac:dyDescent="0.25">
      <c r="A6" s="31"/>
      <c r="B6" s="29"/>
    </row>
    <row r="7" spans="1:2" x14ac:dyDescent="0.25">
      <c r="A7" s="32" t="s">
        <v>34</v>
      </c>
      <c r="B7" s="29"/>
    </row>
    <row r="8" spans="1:2" x14ac:dyDescent="0.25">
      <c r="A8" s="30" t="s">
        <v>35</v>
      </c>
      <c r="B8" s="29">
        <v>0</v>
      </c>
    </row>
    <row r="9" spans="1:2" x14ac:dyDescent="0.25">
      <c r="A9" s="30" t="s">
        <v>49</v>
      </c>
      <c r="B9" s="29">
        <v>0</v>
      </c>
    </row>
    <row r="10" spans="1:2" x14ac:dyDescent="0.25">
      <c r="A10" s="30" t="s">
        <v>36</v>
      </c>
      <c r="B10" s="29">
        <v>0</v>
      </c>
    </row>
    <row r="11" spans="1:2" x14ac:dyDescent="0.25">
      <c r="A11" s="30" t="s">
        <v>50</v>
      </c>
      <c r="B11" s="29">
        <v>0</v>
      </c>
    </row>
    <row r="12" spans="1:2" x14ac:dyDescent="0.25">
      <c r="A12" s="31" t="s">
        <v>53</v>
      </c>
      <c r="B12" s="29">
        <v>0</v>
      </c>
    </row>
    <row r="13" spans="1:2" x14ac:dyDescent="0.25">
      <c r="A13" s="30"/>
      <c r="B13" s="29"/>
    </row>
    <row r="14" spans="1:2" x14ac:dyDescent="0.25">
      <c r="A14" s="28" t="s">
        <v>37</v>
      </c>
      <c r="B14" s="29"/>
    </row>
    <row r="15" spans="1:2" x14ac:dyDescent="0.25">
      <c r="A15" s="30" t="s">
        <v>59</v>
      </c>
      <c r="B15" s="29">
        <v>6000</v>
      </c>
    </row>
    <row r="16" spans="1:2" x14ac:dyDescent="0.25">
      <c r="A16" s="30" t="s">
        <v>60</v>
      </c>
      <c r="B16" s="29">
        <v>560</v>
      </c>
    </row>
    <row r="17" spans="1:2" x14ac:dyDescent="0.25">
      <c r="A17" s="30" t="s">
        <v>54</v>
      </c>
      <c r="B17" s="29">
        <v>0</v>
      </c>
    </row>
    <row r="18" spans="1:2" x14ac:dyDescent="0.25">
      <c r="A18" s="30" t="s">
        <v>58</v>
      </c>
      <c r="B18" s="29">
        <v>3000</v>
      </c>
    </row>
    <row r="19" spans="1:2" x14ac:dyDescent="0.25">
      <c r="A19" s="30" t="s">
        <v>57</v>
      </c>
      <c r="B19" s="29">
        <v>0</v>
      </c>
    </row>
    <row r="20" spans="1:2" x14ac:dyDescent="0.25">
      <c r="A20" s="31" t="s">
        <v>56</v>
      </c>
      <c r="B20" s="29">
        <v>0</v>
      </c>
    </row>
    <row r="21" spans="1:2" x14ac:dyDescent="0.25">
      <c r="A21" s="30"/>
      <c r="B21" s="29"/>
    </row>
    <row r="22" spans="1:2" x14ac:dyDescent="0.25">
      <c r="A22" s="28" t="s">
        <v>38</v>
      </c>
      <c r="B22" s="29"/>
    </row>
    <row r="23" spans="1:2" x14ac:dyDescent="0.25">
      <c r="A23" s="30" t="s">
        <v>46</v>
      </c>
      <c r="B23" s="29">
        <v>0</v>
      </c>
    </row>
    <row r="24" spans="1:2" x14ac:dyDescent="0.25">
      <c r="A24" s="30" t="s">
        <v>47</v>
      </c>
      <c r="B24" s="29">
        <v>0</v>
      </c>
    </row>
    <row r="25" spans="1:2" x14ac:dyDescent="0.25">
      <c r="A25" s="30" t="s">
        <v>39</v>
      </c>
      <c r="B25" s="29">
        <v>0</v>
      </c>
    </row>
    <row r="26" spans="1:2" x14ac:dyDescent="0.25">
      <c r="A26" s="30" t="s">
        <v>40</v>
      </c>
      <c r="B26" s="29">
        <v>0</v>
      </c>
    </row>
    <row r="27" spans="1:2" x14ac:dyDescent="0.25">
      <c r="A27" s="31" t="s">
        <v>41</v>
      </c>
      <c r="B27" s="33">
        <v>0</v>
      </c>
    </row>
    <row r="28" spans="1:2" x14ac:dyDescent="0.25">
      <c r="A28" s="31"/>
      <c r="B28" s="29"/>
    </row>
    <row r="29" spans="1:2" x14ac:dyDescent="0.25">
      <c r="A29" s="31"/>
      <c r="B29" s="29"/>
    </row>
    <row r="30" spans="1:2" x14ac:dyDescent="0.25">
      <c r="A30" s="28" t="s">
        <v>42</v>
      </c>
      <c r="B30" s="29">
        <v>0</v>
      </c>
    </row>
    <row r="31" spans="1:2" x14ac:dyDescent="0.25">
      <c r="A31" s="31" t="s">
        <v>55</v>
      </c>
      <c r="B31" s="29">
        <v>0</v>
      </c>
    </row>
    <row r="32" spans="1:2" x14ac:dyDescent="0.25">
      <c r="A32" s="31"/>
      <c r="B32" s="29"/>
    </row>
    <row r="33" spans="1:2" x14ac:dyDescent="0.25">
      <c r="A33" s="34" t="s">
        <v>43</v>
      </c>
      <c r="B33" s="35"/>
    </row>
    <row r="34" spans="1:2" x14ac:dyDescent="0.25">
      <c r="A34" s="28" t="s">
        <v>44</v>
      </c>
      <c r="B34" s="36">
        <f>SUM(B2:B6,B8:B13,B15:B21,B27,B31:B33)</f>
        <v>9560</v>
      </c>
    </row>
    <row r="35" spans="1:2" ht="15.75" thickBot="1" x14ac:dyDescent="0.3">
      <c r="A35" s="37"/>
      <c r="B35" s="38"/>
    </row>
    <row r="36" spans="1:2" ht="15.75" thickTop="1" x14ac:dyDescent="0.25">
      <c r="A36" t="s">
        <v>48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0"/>
  <sheetViews>
    <sheetView showFormulas="1" workbookViewId="0">
      <selection activeCell="A13" sqref="A13:A16"/>
    </sheetView>
  </sheetViews>
  <sheetFormatPr defaultRowHeight="15" x14ac:dyDescent="0.25"/>
  <cols>
    <col min="1" max="1" width="39.7109375" style="2" bestFit="1" customWidth="1"/>
    <col min="2" max="3" width="2.5703125" style="1" bestFit="1" customWidth="1"/>
  </cols>
  <sheetData>
    <row r="1" spans="1:3" x14ac:dyDescent="0.25">
      <c r="A1" s="2" t="s">
        <v>7</v>
      </c>
    </row>
    <row r="2" spans="1:3" x14ac:dyDescent="0.25">
      <c r="A2" s="2" t="s">
        <v>18</v>
      </c>
      <c r="B2" s="1">
        <v>0</v>
      </c>
      <c r="C2" s="1">
        <v>0</v>
      </c>
    </row>
    <row r="3" spans="1:3" x14ac:dyDescent="0.25">
      <c r="A3" s="2" t="s">
        <v>69</v>
      </c>
      <c r="B3" s="1">
        <v>4440</v>
      </c>
      <c r="C3" s="1">
        <v>8880</v>
      </c>
    </row>
    <row r="4" spans="1:3" x14ac:dyDescent="0.25">
      <c r="A4" s="2" t="s">
        <v>70</v>
      </c>
      <c r="B4" s="1">
        <v>3405</v>
      </c>
      <c r="C4" s="1">
        <v>6810</v>
      </c>
    </row>
    <row r="5" spans="1:3" x14ac:dyDescent="0.25">
      <c r="A5" s="2" t="s">
        <v>71</v>
      </c>
      <c r="B5" s="1">
        <v>3130</v>
      </c>
      <c r="C5" s="1">
        <v>6260</v>
      </c>
    </row>
    <row r="6" spans="1:3" x14ac:dyDescent="0.25">
      <c r="A6" s="2" t="s">
        <v>72</v>
      </c>
      <c r="B6" s="1">
        <v>3425</v>
      </c>
      <c r="C6" s="1">
        <v>6850</v>
      </c>
    </row>
    <row r="7" spans="1:3" x14ac:dyDescent="0.25">
      <c r="A7" s="2" t="s">
        <v>73</v>
      </c>
      <c r="B7" s="1">
        <v>4485</v>
      </c>
      <c r="C7" s="1">
        <v>8970</v>
      </c>
    </row>
    <row r="8" spans="1:3" x14ac:dyDescent="0.25">
      <c r="A8" s="2" t="s">
        <v>65</v>
      </c>
      <c r="B8" s="1">
        <v>3730</v>
      </c>
      <c r="C8" s="1">
        <v>7460</v>
      </c>
    </row>
    <row r="9" spans="1:3" x14ac:dyDescent="0.25">
      <c r="A9" s="2" t="s">
        <v>66</v>
      </c>
      <c r="B9" s="1">
        <v>4745</v>
      </c>
      <c r="C9" s="1">
        <v>9490</v>
      </c>
    </row>
    <row r="11" spans="1:3" x14ac:dyDescent="0.25">
      <c r="A11" s="2" t="s">
        <v>12</v>
      </c>
    </row>
    <row r="12" spans="1:3" x14ac:dyDescent="0.25">
      <c r="A12" s="2" t="s">
        <v>17</v>
      </c>
      <c r="B12" s="1">
        <v>0</v>
      </c>
      <c r="C12" s="1">
        <v>0</v>
      </c>
    </row>
    <row r="13" spans="1:3" x14ac:dyDescent="0.25">
      <c r="A13" s="2" t="s">
        <v>75</v>
      </c>
      <c r="B13" s="1">
        <v>3300</v>
      </c>
      <c r="C13" s="1">
        <v>6600</v>
      </c>
    </row>
    <row r="14" spans="1:3" x14ac:dyDescent="0.25">
      <c r="A14" s="2" t="s">
        <v>76</v>
      </c>
      <c r="B14" s="1">
        <v>3300</v>
      </c>
      <c r="C14" s="1">
        <v>6600</v>
      </c>
    </row>
    <row r="15" spans="1:3" x14ac:dyDescent="0.25">
      <c r="A15" s="2" t="s">
        <v>77</v>
      </c>
      <c r="B15" s="1">
        <v>2600</v>
      </c>
      <c r="C15" s="1">
        <v>5200</v>
      </c>
    </row>
    <row r="16" spans="1:3" x14ac:dyDescent="0.25">
      <c r="A16" s="2" t="s">
        <v>78</v>
      </c>
      <c r="B16" s="1">
        <v>2200</v>
      </c>
      <c r="C16" s="1">
        <v>4400</v>
      </c>
    </row>
    <row r="17" spans="1:3" x14ac:dyDescent="0.25">
      <c r="A17" s="2" t="s">
        <v>13</v>
      </c>
    </row>
    <row r="18" spans="1:3" x14ac:dyDescent="0.25">
      <c r="A18"/>
      <c r="B18"/>
      <c r="C18"/>
    </row>
    <row r="19" spans="1:3" x14ac:dyDescent="0.25">
      <c r="A19"/>
      <c r="B19"/>
      <c r="C19"/>
    </row>
    <row r="20" spans="1:3" x14ac:dyDescent="0.25">
      <c r="A20"/>
      <c r="B20"/>
      <c r="C20"/>
    </row>
  </sheetData>
  <sheetProtection algorithmName="SHA-512" hashValue="JofXGBiKIRpu+qcVGfDJ1Hd8rycY7Z9kQuGiAPiyGSdH0lnoTOOV39AIL43DbmR/vQYtEfZd/D6ne967IeEarg==" saltValue="uoH4tTNT9Vhs3IoqNkIzLA==" spinCount="100000" sheet="1" objects="1" scenarios="1"/>
  <pageMargins left="0.7" right="0.7" top="0.75" bottom="0.75" header="0.3" footer="0.3"/>
  <pageSetup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25-26</vt:lpstr>
      <vt:lpstr>Awards</vt:lpstr>
      <vt:lpstr>Data For Estimator</vt:lpstr>
      <vt:lpstr>'25-26'!Print_Area</vt:lpstr>
      <vt:lpstr>'Data For Estimator'!Select_a_Meal_Plan_Option_here</vt:lpstr>
    </vt:vector>
  </TitlesOfParts>
  <Company>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BHorton</dc:creator>
  <cp:lastModifiedBy>Rachael Howard</cp:lastModifiedBy>
  <cp:lastPrinted>2020-03-05T16:15:14Z</cp:lastPrinted>
  <dcterms:created xsi:type="dcterms:W3CDTF">2009-03-05T18:17:49Z</dcterms:created>
  <dcterms:modified xsi:type="dcterms:W3CDTF">2026-04-07T18:08:37Z</dcterms:modified>
</cp:coreProperties>
</file>