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rhoward\Documents\"/>
    </mc:Choice>
  </mc:AlternateContent>
  <xr:revisionPtr revIDLastSave="0" documentId="8_{B1E4FABB-2850-469E-930B-62AAC565C661}" xr6:coauthVersionLast="47" xr6:coauthVersionMax="47" xr10:uidLastSave="{00000000-0000-0000-0000-000000000000}"/>
  <bookViews>
    <workbookView xWindow="-120" yWindow="-120" windowWidth="25440" windowHeight="15390" xr2:uid="{00000000-000D-0000-FFFF-FFFF00000000}"/>
  </bookViews>
  <sheets>
    <sheet name="21-22" sheetId="3" r:id="rId1"/>
    <sheet name="Awards" sheetId="4" state="hidden" r:id="rId2"/>
    <sheet name="Data For Estimator" sheetId="2" state="hidden" r:id="rId3"/>
  </sheets>
  <definedNames>
    <definedName name="_xlnm.Print_Area" localSheetId="0">'21-22'!$B$5:$G$38</definedName>
    <definedName name="Select_a_Meal_Plan_Option_here" localSheetId="2">'Data For Estimator'!$A$12:$A$14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 l="1"/>
  <c r="D17" i="3"/>
  <c r="B34" i="4" l="1"/>
  <c r="F17" i="3" l="1"/>
  <c r="D27" i="3" l="1"/>
  <c r="F14" i="3"/>
  <c r="F27" i="3" s="1"/>
  <c r="F34" i="3" l="1"/>
  <c r="D34" i="3"/>
</calcChain>
</file>

<file path=xl/sharedStrings.xml><?xml version="1.0" encoding="utf-8"?>
<sst xmlns="http://schemas.openxmlformats.org/spreadsheetml/2006/main" count="93" uniqueCount="78">
  <si>
    <t>(How much do I owe AU?)</t>
  </si>
  <si>
    <t>+</t>
  </si>
  <si>
    <t>=</t>
  </si>
  <si>
    <t>-</t>
  </si>
  <si>
    <t>SEMESTER</t>
  </si>
  <si>
    <t>ANNUAL</t>
  </si>
  <si>
    <t>TOTAL ESTIMATED CHARGES</t>
  </si>
  <si>
    <t>Rooms</t>
  </si>
  <si>
    <t>Village Residence or Private Room</t>
  </si>
  <si>
    <t>New Boulevard or Denmark Residence Halls</t>
  </si>
  <si>
    <t>Clamp, Royce, Gaston, or Pratt Residence Halls</t>
  </si>
  <si>
    <t>Rouse Residence Hall or Village Ground Floor Rooms</t>
  </si>
  <si>
    <t>Meals</t>
  </si>
  <si>
    <t xml:space="preserve">                            </t>
  </si>
  <si>
    <t>Stringer, Kingsley, Lawton, South Rouse Basement, or Ministry Houses Residence Halls</t>
  </si>
  <si>
    <t>RESIDENCE HALL:</t>
  </si>
  <si>
    <t>MEAL PLAN OPTIONS:</t>
  </si>
  <si>
    <t>Select a Meal Plan Option here</t>
  </si>
  <si>
    <t>Select Room Assignment here</t>
  </si>
  <si>
    <t xml:space="preserve">  include Work Study with Financial Aid Total.)</t>
  </si>
  <si>
    <t xml:space="preserve">  fees, and other miscellaneous expenses.</t>
  </si>
  <si>
    <r>
      <rPr>
        <b/>
        <sz val="12"/>
        <color indexed="8"/>
        <rFont val="Calibri"/>
        <family val="2"/>
      </rPr>
      <t>ANTICIPATED FINANCIAL AID</t>
    </r>
    <r>
      <rPr>
        <sz val="12"/>
        <color indexed="8"/>
        <rFont val="Calibri"/>
        <family val="2"/>
      </rPr>
      <t xml:space="preserve"> (Total of Grants, Scholarships, and Loans; Do not</t>
    </r>
  </si>
  <si>
    <t>Technology Fee</t>
  </si>
  <si>
    <t>Student Government Fee</t>
  </si>
  <si>
    <t xml:space="preserve">  Semester Payment Plan options are available.</t>
  </si>
  <si>
    <t xml:space="preserve">  For the semester payment plans, you will use the semester balance.</t>
  </si>
  <si>
    <t>Freedom with $75 debit</t>
  </si>
  <si>
    <t>Plus Any 15 with $200 debit</t>
  </si>
  <si>
    <t>Freedom Plus with $200 debit</t>
  </si>
  <si>
    <t>Health &amp; Wellness Fee</t>
  </si>
  <si>
    <t xml:space="preserve"> *This amount does not include lab fees, audit fees, music fees, student teaching</t>
  </si>
  <si>
    <t>Federal Awards</t>
  </si>
  <si>
    <t>PELL</t>
  </si>
  <si>
    <t>FSEOG</t>
  </si>
  <si>
    <t>South Carolina</t>
  </si>
  <si>
    <t>SCTG</t>
  </si>
  <si>
    <t>Palmetto Fellows</t>
  </si>
  <si>
    <t>Institutional Awards</t>
  </si>
  <si>
    <t>Loans</t>
  </si>
  <si>
    <t>Parent Plus Loan</t>
  </si>
  <si>
    <t>Alternative Loan</t>
  </si>
  <si>
    <t xml:space="preserve">     Net Loan Amount**</t>
  </si>
  <si>
    <t>Scholarships &amp; Other Misc (enter below)</t>
  </si>
  <si>
    <t xml:space="preserve"> </t>
  </si>
  <si>
    <t>Total Awards</t>
  </si>
  <si>
    <t xml:space="preserve">TEACH </t>
  </si>
  <si>
    <t>DL Sub</t>
  </si>
  <si>
    <t>DL Unsub</t>
  </si>
  <si>
    <t>ESTIMATED Aid - subject to change based on final documents</t>
  </si>
  <si>
    <t>LIFE</t>
  </si>
  <si>
    <t>HOPE</t>
  </si>
  <si>
    <t>Townhouses Meal Plan 10</t>
  </si>
  <si>
    <t xml:space="preserve">  *All boarding students must select a meal plan. No exceptions.  </t>
  </si>
  <si>
    <t xml:space="preserve">      SC Teach Fellows</t>
  </si>
  <si>
    <t>Denmark</t>
  </si>
  <si>
    <t>Outside</t>
  </si>
  <si>
    <t>Baptist</t>
  </si>
  <si>
    <t>Boys State</t>
  </si>
  <si>
    <t>Out of State</t>
  </si>
  <si>
    <t>AUGrant</t>
  </si>
  <si>
    <t>Gold</t>
  </si>
  <si>
    <t>We have pre-filled as much information as possible.</t>
  </si>
  <si>
    <t>Simply complete blanks by using the drop down options noted in red.</t>
  </si>
  <si>
    <r>
      <t xml:space="preserve">This worksheet may be used to </t>
    </r>
    <r>
      <rPr>
        <b/>
        <u/>
        <sz val="12"/>
        <color theme="1"/>
        <rFont val="Calibri"/>
        <family val="2"/>
        <scheme val="minor"/>
      </rPr>
      <t>ESTIMATE</t>
    </r>
    <r>
      <rPr>
        <b/>
        <sz val="12"/>
        <color theme="1"/>
        <rFont val="Calibri"/>
        <family val="2"/>
        <scheme val="minor"/>
      </rPr>
      <t xml:space="preserve"> your balance due to AU. </t>
    </r>
  </si>
  <si>
    <t>TUITION Full-Time (12-18 credit hours)</t>
  </si>
  <si>
    <t>College Parke-Double</t>
  </si>
  <si>
    <t>College Parke-Single</t>
  </si>
  <si>
    <t>Freedom with $200 debit</t>
  </si>
  <si>
    <t xml:space="preserve"> ** For seniors, nursing students, student teachers, townhome, and College Parke residents</t>
  </si>
  <si>
    <t xml:space="preserve">Plus Any 10 with $200 debit** </t>
  </si>
  <si>
    <t>TOTAL AMOUNT TO PAY AU</t>
  </si>
  <si>
    <t>Tuition Cost Estimator Worksheet for 2024-2025</t>
  </si>
  <si>
    <t>Main Campus Single</t>
  </si>
  <si>
    <t>Main Campus Double</t>
  </si>
  <si>
    <t>Main Campus Triple/Quad</t>
  </si>
  <si>
    <t>Townhome Double</t>
  </si>
  <si>
    <t>Townhome Single</t>
  </si>
  <si>
    <t>Student account activity and balance information will be available within Workday and your Nelnet Enterprise account by Friday, July 5th, 2024. To avoid cancellation of your fall schedule, your balance must be paid in full, covered with a payment plan or covered with financial aid by 5 pm on Friday, August 9th,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</si>
</sst>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13"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sz val="11"/>
      <color theme="4" tint="-0.249977111117893"/>
      <name val="Calibri"/>
      <family val="2"/>
      <scheme val="minor"/>
    </font>
    <font>
      <sz val="12"/>
      <color theme="1"/>
      <name val="Calibri"/>
      <family val="2"/>
      <scheme val="minor"/>
    </font>
    <font>
      <b/>
      <u/>
      <sz val="12"/>
      <color theme="1"/>
      <name val="Calibri"/>
      <family val="2"/>
      <scheme val="minor"/>
    </font>
    <font>
      <sz val="16"/>
      <color theme="1"/>
      <name val="Calibri"/>
      <family val="2"/>
      <scheme val="minor"/>
    </font>
    <font>
      <b/>
      <sz val="12"/>
      <color theme="1"/>
      <name val="Calibri"/>
      <family val="2"/>
      <scheme val="minor"/>
    </font>
    <font>
      <sz val="12"/>
      <color rgb="FFFF0000"/>
      <name val="Calibri"/>
      <family val="2"/>
      <scheme val="minor"/>
    </font>
    <font>
      <sz val="20"/>
      <color theme="1"/>
      <name val="Calibri"/>
      <family val="2"/>
      <scheme val="minor"/>
    </font>
    <font>
      <b/>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top/>
      <bottom style="thin">
        <color indexed="64"/>
      </bottom>
      <diagonal/>
    </border>
    <border>
      <left style="thin">
        <color rgb="FFFF0000"/>
      </left>
      <right/>
      <top style="thin">
        <color rgb="FFFF0000"/>
      </top>
      <bottom style="thin">
        <color indexed="64"/>
      </bottom>
      <diagonal/>
    </border>
    <border>
      <left/>
      <right/>
      <top/>
      <bottom style="thin">
        <color rgb="FFFF0000"/>
      </bottom>
      <diagonal/>
    </border>
    <border>
      <left style="thin">
        <color rgb="FFFF0000"/>
      </left>
      <right/>
      <top/>
      <bottom/>
      <diagonal/>
    </border>
    <border>
      <left style="thin">
        <color rgb="FFFF0000"/>
      </left>
      <right style="thin">
        <color indexed="64"/>
      </right>
      <top/>
      <bottom/>
      <diagonal/>
    </border>
    <border>
      <left/>
      <right/>
      <top style="thin">
        <color indexed="64"/>
      </top>
      <bottom style="thin">
        <color indexed="64"/>
      </bottom>
      <diagonal/>
    </border>
    <border>
      <left/>
      <right/>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42" fontId="3" fillId="0" borderId="0" applyFont="0" applyFill="0" applyBorder="0" applyAlignment="0" applyProtection="0"/>
  </cellStyleXfs>
  <cellXfs count="52">
    <xf numFmtId="0" fontId="0" fillId="0" borderId="0" xfId="0"/>
    <xf numFmtId="44" fontId="3" fillId="0" borderId="0" xfId="1" applyFont="1"/>
    <xf numFmtId="0" fontId="4" fillId="0" borderId="0" xfId="0" applyFont="1"/>
    <xf numFmtId="0" fontId="5" fillId="0" borderId="1" xfId="0" applyFont="1" applyBorder="1"/>
    <xf numFmtId="0" fontId="6" fillId="0" borderId="1" xfId="0" applyFont="1" applyBorder="1"/>
    <xf numFmtId="0" fontId="6" fillId="0" borderId="1" xfId="0" applyFont="1" applyBorder="1" applyAlignment="1">
      <alignment horizontal="center"/>
    </xf>
    <xf numFmtId="0" fontId="7" fillId="0" borderId="2" xfId="0" applyFont="1" applyBorder="1"/>
    <xf numFmtId="0" fontId="7" fillId="0" borderId="0" xfId="0" applyFont="1"/>
    <xf numFmtId="0" fontId="5" fillId="0" borderId="0" xfId="0" applyFont="1"/>
    <xf numFmtId="164" fontId="5" fillId="0" borderId="3" xfId="1" applyNumberFormat="1" applyFont="1" applyBorder="1" applyProtection="1"/>
    <xf numFmtId="6" fontId="5" fillId="0" borderId="0" xfId="0" applyNumberFormat="1" applyFont="1"/>
    <xf numFmtId="0" fontId="0" fillId="0" borderId="4" xfId="0" applyBorder="1"/>
    <xf numFmtId="0" fontId="8" fillId="0" borderId="0" xfId="0" applyFont="1"/>
    <xf numFmtId="164" fontId="5" fillId="0" borderId="0" xfId="1" applyNumberFormat="1" applyFont="1" applyBorder="1" applyProtection="1"/>
    <xf numFmtId="164" fontId="5" fillId="0" borderId="5" xfId="1" applyNumberFormat="1" applyFont="1" applyBorder="1" applyProtection="1"/>
    <xf numFmtId="0" fontId="5" fillId="0" borderId="10" xfId="0" applyFont="1" applyBorder="1"/>
    <xf numFmtId="0" fontId="0" fillId="0" borderId="12" xfId="0" applyBorder="1"/>
    <xf numFmtId="164" fontId="5" fillId="0" borderId="5" xfId="0" applyNumberFormat="1" applyFont="1" applyBorder="1"/>
    <xf numFmtId="0" fontId="5" fillId="0" borderId="6" xfId="0" applyFont="1" applyBorder="1"/>
    <xf numFmtId="0" fontId="0" fillId="0" borderId="3" xfId="0" applyBorder="1"/>
    <xf numFmtId="0" fontId="5" fillId="0" borderId="3" xfId="0" applyFont="1" applyBorder="1"/>
    <xf numFmtId="0" fontId="0" fillId="0" borderId="7" xfId="0" applyBorder="1"/>
    <xf numFmtId="0" fontId="9" fillId="0" borderId="0" xfId="0" applyFont="1" applyProtection="1">
      <protection locked="0"/>
    </xf>
    <xf numFmtId="0" fontId="5" fillId="0" borderId="0" xfId="0" applyFont="1" applyAlignment="1">
      <alignment horizontal="center"/>
    </xf>
    <xf numFmtId="42" fontId="5" fillId="0" borderId="0" xfId="2" applyFont="1" applyBorder="1" applyProtection="1"/>
    <xf numFmtId="0" fontId="5" fillId="0" borderId="11" xfId="0" applyFont="1" applyBorder="1" applyProtection="1">
      <protection locked="0"/>
    </xf>
    <xf numFmtId="0" fontId="11" fillId="0" borderId="0" xfId="0" applyFont="1"/>
    <xf numFmtId="0" fontId="5" fillId="2" borderId="0" xfId="0" applyFont="1" applyFill="1"/>
    <xf numFmtId="0" fontId="12" fillId="0" borderId="0" xfId="0" applyFont="1" applyProtection="1">
      <protection locked="0"/>
    </xf>
    <xf numFmtId="44" fontId="0" fillId="0" borderId="0" xfId="1" applyFont="1" applyProtection="1">
      <protection locked="0"/>
    </xf>
    <xf numFmtId="0" fontId="0" fillId="0" borderId="0" xfId="0" applyAlignment="1" applyProtection="1">
      <alignment horizontal="left" indent="2"/>
      <protection locked="0"/>
    </xf>
    <xf numFmtId="0" fontId="0" fillId="0" borderId="0" xfId="0" applyProtection="1">
      <protection locked="0"/>
    </xf>
    <xf numFmtId="0" fontId="12" fillId="0" borderId="0" xfId="0" applyFont="1" applyAlignment="1" applyProtection="1">
      <alignment horizontal="left"/>
      <protection locked="0"/>
    </xf>
    <xf numFmtId="165" fontId="0" fillId="0" borderId="0" xfId="0" applyNumberFormat="1"/>
    <xf numFmtId="0" fontId="11" fillId="0" borderId="0" xfId="0" applyFont="1" applyProtection="1">
      <protection locked="0"/>
    </xf>
    <xf numFmtId="44" fontId="0" fillId="0" borderId="3" xfId="1" applyFont="1" applyBorder="1" applyProtection="1">
      <protection locked="0"/>
    </xf>
    <xf numFmtId="44" fontId="0" fillId="0" borderId="13" xfId="1" applyFont="1" applyBorder="1" applyProtection="1"/>
    <xf numFmtId="0" fontId="0" fillId="0" borderId="14" xfId="0" applyBorder="1" applyProtection="1">
      <protection locked="0"/>
    </xf>
    <xf numFmtId="44" fontId="0" fillId="0" borderId="14" xfId="1" applyFont="1" applyBorder="1" applyProtection="1">
      <protection locked="0"/>
    </xf>
    <xf numFmtId="3" fontId="5" fillId="0" borderId="8" xfId="0" applyNumberFormat="1" applyFont="1" applyBorder="1" applyProtection="1">
      <protection locked="0"/>
    </xf>
    <xf numFmtId="0" fontId="5" fillId="0" borderId="15" xfId="0" applyFont="1" applyBorder="1"/>
    <xf numFmtId="0" fontId="5" fillId="0" borderId="16" xfId="0" applyFont="1" applyBorder="1"/>
    <xf numFmtId="0" fontId="5" fillId="0" borderId="17" xfId="0" applyFont="1" applyBorder="1"/>
    <xf numFmtId="0" fontId="2" fillId="0" borderId="0" xfId="0" applyFont="1"/>
    <xf numFmtId="3" fontId="5" fillId="0" borderId="9" xfId="0" applyNumberFormat="1" applyFont="1" applyBorder="1"/>
    <xf numFmtId="6" fontId="0" fillId="2" borderId="0" xfId="0" applyNumberFormat="1" applyFill="1" applyAlignment="1">
      <alignment horizontal="left"/>
    </xf>
    <xf numFmtId="0" fontId="10"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cellXfs>
  <cellStyles count="3">
    <cellStyle name="Currency" xfId="1" builtinId="4"/>
    <cellStyle name="Currency [0]" xfId="2"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45"/>
  <sheetViews>
    <sheetView tabSelected="1" workbookViewId="0">
      <selection activeCell="L14" sqref="L14"/>
    </sheetView>
  </sheetViews>
  <sheetFormatPr defaultColWidth="9.140625" defaultRowHeight="15" x14ac:dyDescent="0.25"/>
  <cols>
    <col min="1" max="1" width="2" customWidth="1"/>
    <col min="2" max="2" width="80.42578125" customWidth="1"/>
    <col min="3" max="3" width="3.140625" customWidth="1"/>
    <col min="4" max="4" width="11.140625" customWidth="1"/>
    <col min="5" max="5" width="3.28515625" customWidth="1"/>
    <col min="6" max="6" width="13.7109375" customWidth="1"/>
    <col min="7" max="7" width="1.5703125" customWidth="1"/>
    <col min="8" max="8" width="8.7109375" customWidth="1"/>
    <col min="53" max="53" width="83" bestFit="1" customWidth="1"/>
    <col min="54" max="55" width="10.5703125" bestFit="1" customWidth="1"/>
  </cols>
  <sheetData>
    <row r="1" spans="1:55" x14ac:dyDescent="0.25">
      <c r="BA1" s="2" t="s">
        <v>7</v>
      </c>
      <c r="BB1" s="1"/>
      <c r="BC1" s="1"/>
    </row>
    <row r="2" spans="1:55" x14ac:dyDescent="0.25">
      <c r="BA2" s="2" t="s">
        <v>18</v>
      </c>
      <c r="BB2" s="1"/>
      <c r="BC2" s="1"/>
    </row>
    <row r="3" spans="1:55" x14ac:dyDescent="0.25">
      <c r="BA3" s="2" t="s">
        <v>8</v>
      </c>
      <c r="BB3" s="1">
        <v>3360</v>
      </c>
      <c r="BC3" s="1">
        <v>6720</v>
      </c>
    </row>
    <row r="4" spans="1:55" x14ac:dyDescent="0.25">
      <c r="BA4" s="2" t="s">
        <v>9</v>
      </c>
      <c r="BB4" s="1">
        <v>2545</v>
      </c>
      <c r="BC4" s="1">
        <v>5090</v>
      </c>
    </row>
    <row r="5" spans="1:55" ht="26.25" x14ac:dyDescent="0.4">
      <c r="B5" s="46" t="s">
        <v>71</v>
      </c>
      <c r="C5" s="46"/>
      <c r="D5" s="46"/>
      <c r="E5" s="46"/>
      <c r="F5" s="46"/>
      <c r="BA5" s="2" t="s">
        <v>10</v>
      </c>
      <c r="BB5" s="1">
        <v>2490</v>
      </c>
      <c r="BC5" s="1">
        <v>4980</v>
      </c>
    </row>
    <row r="6" spans="1:55" ht="26.25" customHeight="1" x14ac:dyDescent="0.4">
      <c r="B6" s="46" t="s">
        <v>0</v>
      </c>
      <c r="C6" s="46"/>
      <c r="D6" s="46"/>
      <c r="E6" s="46"/>
      <c r="F6" s="46"/>
      <c r="BA6" s="2" t="s">
        <v>11</v>
      </c>
      <c r="BB6" s="1">
        <v>2430</v>
      </c>
      <c r="BC6" s="1">
        <v>4860</v>
      </c>
    </row>
    <row r="7" spans="1:55" ht="21" customHeight="1" x14ac:dyDescent="0.25">
      <c r="B7" s="47" t="s">
        <v>61</v>
      </c>
      <c r="C7" s="47"/>
      <c r="D7" s="47"/>
      <c r="E7" s="47"/>
      <c r="F7" s="47"/>
      <c r="BA7" s="2" t="s">
        <v>14</v>
      </c>
      <c r="BB7" s="1">
        <v>2370</v>
      </c>
      <c r="BC7" s="1">
        <v>4740</v>
      </c>
    </row>
    <row r="8" spans="1:55" ht="21" customHeight="1" x14ac:dyDescent="0.25">
      <c r="B8" s="47" t="s">
        <v>62</v>
      </c>
      <c r="C8" s="47"/>
      <c r="D8" s="47"/>
      <c r="E8" s="47"/>
      <c r="F8" s="47"/>
      <c r="J8" s="26"/>
      <c r="BA8" s="2"/>
      <c r="BB8" s="1"/>
      <c r="BC8" s="1"/>
    </row>
    <row r="9" spans="1:55" ht="14.25" customHeight="1" x14ac:dyDescent="0.25">
      <c r="A9" s="23"/>
      <c r="B9" s="23"/>
      <c r="C9" s="23"/>
      <c r="D9" s="23"/>
      <c r="E9" s="23"/>
      <c r="F9" s="23"/>
      <c r="BA9" s="2" t="s">
        <v>12</v>
      </c>
      <c r="BB9" s="1"/>
      <c r="BC9" s="1"/>
    </row>
    <row r="10" spans="1:55" ht="21" x14ac:dyDescent="0.35">
      <c r="A10" s="40"/>
      <c r="B10" s="3"/>
      <c r="C10" s="3"/>
      <c r="D10" s="4" t="s">
        <v>4</v>
      </c>
      <c r="E10" s="3"/>
      <c r="F10" s="5" t="s">
        <v>5</v>
      </c>
      <c r="G10" s="6"/>
      <c r="H10" s="7"/>
      <c r="BA10" s="2" t="s">
        <v>17</v>
      </c>
      <c r="BB10" s="1"/>
      <c r="BC10" s="1"/>
    </row>
    <row r="11" spans="1:55" ht="21" x14ac:dyDescent="0.35">
      <c r="A11" s="41"/>
      <c r="B11" s="43" t="s">
        <v>64</v>
      </c>
      <c r="C11" s="8"/>
      <c r="D11" s="9">
        <v>17010</v>
      </c>
      <c r="E11" s="10"/>
      <c r="F11" s="9">
        <v>34020</v>
      </c>
      <c r="G11" s="11"/>
      <c r="H11" s="7"/>
      <c r="BA11" s="2" t="s">
        <v>26</v>
      </c>
      <c r="BB11" s="1">
        <v>2290</v>
      </c>
      <c r="BC11" s="1">
        <v>4580</v>
      </c>
    </row>
    <row r="12" spans="1:55" ht="18" customHeight="1" x14ac:dyDescent="0.35">
      <c r="A12" s="41"/>
      <c r="B12" s="8"/>
      <c r="C12" s="8"/>
      <c r="D12" s="10"/>
      <c r="E12" s="10"/>
      <c r="F12" s="8"/>
      <c r="G12" s="11"/>
      <c r="H12" s="7"/>
      <c r="BA12" s="2" t="s">
        <v>27</v>
      </c>
      <c r="BB12" s="1">
        <v>2252</v>
      </c>
      <c r="BC12" s="1">
        <v>4504</v>
      </c>
    </row>
    <row r="13" spans="1:55" ht="18" customHeight="1" x14ac:dyDescent="0.35">
      <c r="A13" s="41"/>
      <c r="B13" s="12" t="s">
        <v>15</v>
      </c>
      <c r="D13" s="10"/>
      <c r="E13" s="10"/>
      <c r="F13" s="8"/>
      <c r="G13" s="11"/>
      <c r="H13" s="7"/>
      <c r="BA13" s="2" t="s">
        <v>28</v>
      </c>
      <c r="BB13" s="1">
        <v>2390</v>
      </c>
      <c r="BC13" s="1">
        <v>4780</v>
      </c>
    </row>
    <row r="14" spans="1:55" ht="21" x14ac:dyDescent="0.35">
      <c r="A14" s="41"/>
      <c r="B14" s="22" t="s">
        <v>18</v>
      </c>
      <c r="C14" s="8" t="s">
        <v>1</v>
      </c>
      <c r="D14" s="9">
        <f>IF(B14='Data For Estimator'!A2,'Data For Estimator'!B2,IF(B14='Data For Estimator'!A3,'Data For Estimator'!B3,IF(B14='Data For Estimator'!A4,'Data For Estimator'!B4,IF(B14='Data For Estimator'!A5,'Data For Estimator'!B5,IF(B14='Data For Estimator'!A6,'Data For Estimator'!B6,IF(B14='Data For Estimator'!A7,'Data For Estimator'!B7,IF(B14='Data For Estimator'!A8,'Data For Estimator'!B8,IF(B14='Data For Estimator'!A9,'Data For Estimator'!B9))))))))</f>
        <v>0</v>
      </c>
      <c r="E14" s="8" t="s">
        <v>1</v>
      </c>
      <c r="F14" s="9">
        <f>D14*2</f>
        <v>0</v>
      </c>
      <c r="G14" s="11"/>
      <c r="H14" s="7"/>
      <c r="BA14" s="2" t="s">
        <v>51</v>
      </c>
      <c r="BB14" s="1">
        <v>1700</v>
      </c>
      <c r="BC14" s="1">
        <v>3400</v>
      </c>
    </row>
    <row r="15" spans="1:55" ht="12" customHeight="1" x14ac:dyDescent="0.35">
      <c r="A15" s="41"/>
      <c r="B15" s="8"/>
      <c r="C15" s="8"/>
      <c r="D15" s="13"/>
      <c r="E15" s="8"/>
      <c r="F15" s="13"/>
      <c r="G15" s="11"/>
      <c r="H15" s="7"/>
      <c r="BA15" s="2"/>
      <c r="BB15" s="1"/>
      <c r="BC15" s="1"/>
    </row>
    <row r="16" spans="1:55" ht="17.25" customHeight="1" x14ac:dyDescent="0.35">
      <c r="A16" s="41"/>
      <c r="B16" s="12" t="s">
        <v>16</v>
      </c>
      <c r="C16" s="8"/>
      <c r="D16" s="8"/>
      <c r="E16" s="8"/>
      <c r="F16" s="8"/>
      <c r="G16" s="11"/>
      <c r="H16" s="7"/>
      <c r="BA16" s="2"/>
      <c r="BB16" s="1"/>
      <c r="BC16" s="1"/>
    </row>
    <row r="17" spans="1:55" ht="21" x14ac:dyDescent="0.35">
      <c r="A17" s="41"/>
      <c r="B17" s="22" t="s">
        <v>17</v>
      </c>
      <c r="C17" s="8" t="s">
        <v>1</v>
      </c>
      <c r="D17" s="9">
        <f>IF(B17='Data For Estimator'!A12,'Data For Estimator'!B12,IF(B17='Data For Estimator'!A13,'Data For Estimator'!B13,IF(B17='Data For Estimator'!A14,'Data For Estimator'!B14,IF(B17='Data For Estimator'!A15,'Data For Estimator'!B15,))))</f>
        <v>0</v>
      </c>
      <c r="E17" s="8" t="s">
        <v>1</v>
      </c>
      <c r="F17" s="9">
        <f>D17*2</f>
        <v>0</v>
      </c>
      <c r="G17" s="11"/>
      <c r="H17" s="7"/>
      <c r="BA17" s="2" t="s">
        <v>13</v>
      </c>
      <c r="BB17" s="1"/>
      <c r="BC17" s="1"/>
    </row>
    <row r="18" spans="1:55" ht="21" x14ac:dyDescent="0.35">
      <c r="A18" s="41"/>
      <c r="B18" s="27" t="s">
        <v>52</v>
      </c>
      <c r="C18" s="8"/>
      <c r="D18" s="8"/>
      <c r="E18" s="8"/>
      <c r="F18" s="8"/>
      <c r="G18" s="11"/>
      <c r="H18" s="7"/>
      <c r="BA18" s="2"/>
      <c r="BB18" s="1"/>
      <c r="BC18" s="1"/>
    </row>
    <row r="19" spans="1:55" ht="21" x14ac:dyDescent="0.35">
      <c r="A19" s="41"/>
      <c r="B19" s="45" t="s">
        <v>68</v>
      </c>
      <c r="C19" s="8"/>
      <c r="D19" s="8"/>
      <c r="E19" s="8"/>
      <c r="F19" s="8"/>
      <c r="G19" s="11"/>
      <c r="H19" s="7"/>
    </row>
    <row r="20" spans="1:55" ht="7.5" customHeight="1" x14ac:dyDescent="0.35">
      <c r="A20" s="41"/>
      <c r="B20" s="8"/>
      <c r="C20" s="8"/>
      <c r="D20" s="8"/>
      <c r="E20" s="8"/>
      <c r="F20" s="8"/>
      <c r="G20" s="11"/>
      <c r="H20" s="7"/>
    </row>
    <row r="21" spans="1:55" ht="17.25" customHeight="1" x14ac:dyDescent="0.35">
      <c r="A21" s="41"/>
      <c r="B21" s="8" t="s">
        <v>29</v>
      </c>
      <c r="C21" s="8"/>
      <c r="D21" s="24">
        <v>100</v>
      </c>
      <c r="E21" s="8"/>
      <c r="F21" s="13">
        <v>200</v>
      </c>
      <c r="G21" s="11"/>
      <c r="H21" s="7"/>
    </row>
    <row r="22" spans="1:55" ht="9.75" customHeight="1" x14ac:dyDescent="0.35">
      <c r="A22" s="41"/>
      <c r="B22" s="8"/>
      <c r="C22" s="8"/>
      <c r="D22" s="8"/>
      <c r="E22" s="8"/>
      <c r="F22" s="8"/>
      <c r="G22" s="11"/>
      <c r="H22" s="7"/>
    </row>
    <row r="23" spans="1:55" ht="21" x14ac:dyDescent="0.35">
      <c r="A23" s="41"/>
      <c r="B23" s="8" t="s">
        <v>23</v>
      </c>
      <c r="C23" s="8"/>
      <c r="D23" s="13">
        <v>50</v>
      </c>
      <c r="E23" s="8"/>
      <c r="F23" s="13">
        <v>100</v>
      </c>
      <c r="G23" s="11"/>
      <c r="H23" s="7"/>
    </row>
    <row r="24" spans="1:55" ht="12" customHeight="1" x14ac:dyDescent="0.35">
      <c r="A24" s="41"/>
      <c r="B24" s="8"/>
      <c r="C24" s="8"/>
      <c r="D24" s="8"/>
      <c r="E24" s="8"/>
      <c r="F24" s="8"/>
      <c r="G24" s="11"/>
      <c r="H24" s="7"/>
    </row>
    <row r="25" spans="1:55" ht="21" x14ac:dyDescent="0.35">
      <c r="A25" s="41"/>
      <c r="B25" s="8" t="s">
        <v>22</v>
      </c>
      <c r="C25" s="8"/>
      <c r="D25" s="9">
        <v>300</v>
      </c>
      <c r="E25" s="8"/>
      <c r="F25" s="9">
        <v>600</v>
      </c>
      <c r="G25" s="11"/>
      <c r="H25" s="7"/>
    </row>
    <row r="26" spans="1:55" ht="12.75" customHeight="1" x14ac:dyDescent="0.35">
      <c r="A26" s="41"/>
      <c r="B26" s="8"/>
      <c r="C26" s="8"/>
      <c r="D26" s="13"/>
      <c r="E26" s="8"/>
      <c r="F26" s="13"/>
      <c r="G26" s="11"/>
      <c r="H26" s="7"/>
    </row>
    <row r="27" spans="1:55" ht="21.75" thickBot="1" x14ac:dyDescent="0.4">
      <c r="A27" s="41"/>
      <c r="B27" s="12" t="s">
        <v>6</v>
      </c>
      <c r="C27" s="8" t="s">
        <v>2</v>
      </c>
      <c r="D27" s="14">
        <f>SUM(D11:D25)</f>
        <v>17460</v>
      </c>
      <c r="E27" s="8" t="s">
        <v>2</v>
      </c>
      <c r="F27" s="14">
        <f>SUM(F11:F25)</f>
        <v>34920</v>
      </c>
      <c r="G27" s="11"/>
      <c r="H27" s="7"/>
    </row>
    <row r="28" spans="1:55" ht="21.75" thickTop="1" x14ac:dyDescent="0.35">
      <c r="A28" s="41"/>
      <c r="B28" s="27" t="s">
        <v>30</v>
      </c>
      <c r="C28" s="8"/>
      <c r="D28" s="8"/>
      <c r="E28" s="8"/>
      <c r="F28" s="8"/>
      <c r="G28" s="11"/>
      <c r="H28" s="7"/>
    </row>
    <row r="29" spans="1:55" ht="21" x14ac:dyDescent="0.35">
      <c r="A29" s="41"/>
      <c r="B29" s="27" t="s">
        <v>20</v>
      </c>
      <c r="C29" s="8"/>
      <c r="D29" s="8"/>
      <c r="E29" s="8"/>
      <c r="F29" s="8"/>
      <c r="G29" s="11"/>
      <c r="H29" s="7"/>
    </row>
    <row r="30" spans="1:55" ht="11.25" customHeight="1" x14ac:dyDescent="0.35">
      <c r="A30" s="41"/>
      <c r="B30" s="8"/>
      <c r="C30" s="8"/>
      <c r="D30" s="15"/>
      <c r="E30" s="8"/>
      <c r="F30" s="8"/>
      <c r="G30" s="11"/>
      <c r="H30" s="7"/>
    </row>
    <row r="31" spans="1:55" ht="21" x14ac:dyDescent="0.35">
      <c r="A31" s="41"/>
      <c r="B31" s="8" t="s">
        <v>21</v>
      </c>
      <c r="C31" s="8" t="s">
        <v>3</v>
      </c>
      <c r="D31" s="39"/>
      <c r="E31" s="25" t="s">
        <v>3</v>
      </c>
      <c r="F31" s="44"/>
      <c r="G31" s="16"/>
      <c r="H31" s="7"/>
    </row>
    <row r="32" spans="1:55" ht="21" x14ac:dyDescent="0.35">
      <c r="A32" s="41"/>
      <c r="B32" s="8" t="s">
        <v>19</v>
      </c>
      <c r="G32" s="11"/>
      <c r="H32" s="7"/>
    </row>
    <row r="33" spans="1:8" ht="12" customHeight="1" x14ac:dyDescent="0.35">
      <c r="A33" s="41"/>
      <c r="B33" s="8"/>
      <c r="G33" s="11"/>
      <c r="H33" s="7"/>
    </row>
    <row r="34" spans="1:8" ht="21.75" thickBot="1" x14ac:dyDescent="0.4">
      <c r="A34" s="41"/>
      <c r="B34" s="12" t="s">
        <v>70</v>
      </c>
      <c r="C34" s="8" t="s">
        <v>2</v>
      </c>
      <c r="D34" s="17">
        <f>SUM(D27-D31)</f>
        <v>17460</v>
      </c>
      <c r="E34" s="8" t="s">
        <v>2</v>
      </c>
      <c r="F34" s="17">
        <f>SUM(F27-F31)</f>
        <v>34920</v>
      </c>
      <c r="G34" s="11"/>
      <c r="H34" s="7"/>
    </row>
    <row r="35" spans="1:8" ht="21.75" thickTop="1" x14ac:dyDescent="0.35">
      <c r="A35" s="41"/>
      <c r="B35" s="8" t="s">
        <v>25</v>
      </c>
      <c r="C35" s="8"/>
      <c r="D35" s="8"/>
      <c r="E35" s="8"/>
      <c r="F35" s="8"/>
      <c r="G35" s="11"/>
      <c r="H35" s="7"/>
    </row>
    <row r="36" spans="1:8" ht="12" customHeight="1" x14ac:dyDescent="0.35">
      <c r="A36" s="41"/>
      <c r="G36" s="11"/>
      <c r="H36" s="7"/>
    </row>
    <row r="37" spans="1:8" ht="21" x14ac:dyDescent="0.35">
      <c r="A37" s="42"/>
      <c r="B37" s="20" t="s">
        <v>24</v>
      </c>
      <c r="C37" s="20"/>
      <c r="D37" s="20"/>
      <c r="E37" s="20"/>
      <c r="F37" s="20"/>
      <c r="G37" s="21"/>
      <c r="H37" s="7"/>
    </row>
    <row r="38" spans="1:8" ht="21" hidden="1" x14ac:dyDescent="0.35">
      <c r="A38" s="18"/>
      <c r="B38" s="19"/>
      <c r="C38" s="20"/>
      <c r="D38" s="20"/>
      <c r="E38" s="20"/>
      <c r="F38" s="20"/>
      <c r="G38" s="21"/>
      <c r="H38" s="7"/>
    </row>
    <row r="39" spans="1:8" ht="21" x14ac:dyDescent="0.35">
      <c r="A39" s="8"/>
      <c r="C39" s="8"/>
      <c r="D39" s="8"/>
      <c r="E39" s="8"/>
      <c r="F39" s="8"/>
      <c r="H39" s="7"/>
    </row>
    <row r="40" spans="1:8" ht="15.75" x14ac:dyDescent="0.25">
      <c r="A40" s="8"/>
      <c r="B40" s="50" t="s">
        <v>63</v>
      </c>
      <c r="C40" s="51"/>
      <c r="D40" s="51"/>
      <c r="E40" s="51"/>
      <c r="F40" s="51"/>
    </row>
    <row r="41" spans="1:8" ht="62.25" customHeight="1" x14ac:dyDescent="0.25">
      <c r="A41" s="8"/>
      <c r="B41" s="48" t="s">
        <v>77</v>
      </c>
      <c r="C41" s="49"/>
      <c r="D41" s="49"/>
      <c r="E41" s="49"/>
      <c r="F41" s="49"/>
    </row>
    <row r="42" spans="1:8" ht="15.75" x14ac:dyDescent="0.25">
      <c r="B42" s="50"/>
      <c r="C42" s="51"/>
      <c r="D42" s="51"/>
      <c r="E42" s="51"/>
      <c r="F42" s="51"/>
    </row>
    <row r="43" spans="1:8" ht="15.75" x14ac:dyDescent="0.25">
      <c r="B43" s="48"/>
      <c r="C43" s="49"/>
      <c r="D43" s="49"/>
      <c r="E43" s="49"/>
      <c r="F43" s="49"/>
    </row>
    <row r="44" spans="1:8" ht="15.75" x14ac:dyDescent="0.25">
      <c r="B44" s="50"/>
      <c r="C44" s="51"/>
      <c r="D44" s="51"/>
      <c r="E44" s="51"/>
      <c r="F44" s="51"/>
    </row>
    <row r="45" spans="1:8" ht="15.75" x14ac:dyDescent="0.25">
      <c r="B45" s="48"/>
      <c r="C45" s="49"/>
      <c r="D45" s="49"/>
      <c r="E45" s="49"/>
      <c r="F45" s="49"/>
    </row>
  </sheetData>
  <sheetProtection algorithmName="SHA-512" hashValue="zMDkFC6WxoNneGeha187yetFnadvSlwgNd23ZB/s4UtrniIAiPaUbIT+pdSMHtP9htNil1jQA0gB+moU9c1TgQ==" saltValue="EVKUSIU/K+OTw0U3G4i6TA==" spinCount="100000" sheet="1" objects="1" scenarios="1"/>
  <protectedRanges>
    <protectedRange sqref="F31 D31" name="Range1"/>
    <protectedRange sqref="B17" name="Range1_1"/>
    <protectedRange sqref="B14" name="Range1_2"/>
  </protectedRanges>
  <mergeCells count="10">
    <mergeCell ref="B5:F5"/>
    <mergeCell ref="B6:F6"/>
    <mergeCell ref="B7:F7"/>
    <mergeCell ref="B8:F8"/>
    <mergeCell ref="B45:F45"/>
    <mergeCell ref="B40:F40"/>
    <mergeCell ref="B41:F41"/>
    <mergeCell ref="B42:F42"/>
    <mergeCell ref="B43:F43"/>
    <mergeCell ref="B44:F44"/>
  </mergeCells>
  <pageMargins left="0.7" right="0.7" top="0.75" bottom="0.75" header="0.3" footer="0.3"/>
  <pageSetup scale="81"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For Estimator'!$A$12:$A$15</xm:f>
          </x14:formula1>
          <xm:sqref>B17</xm:sqref>
        </x14:dataValidation>
        <x14:dataValidation type="list" allowBlank="1" showInputMessage="1" showErrorMessage="1" xr:uid="{00000000-0002-0000-0000-000001000000}">
          <x14:formula1>
            <xm:f>'Data For Estimator'!$A$2:$A$9</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topLeftCell="A10" workbookViewId="0">
      <selection activeCell="C16" sqref="C16"/>
    </sheetView>
  </sheetViews>
  <sheetFormatPr defaultRowHeight="15" x14ac:dyDescent="0.25"/>
  <cols>
    <col min="1" max="1" width="41" bestFit="1" customWidth="1"/>
    <col min="2" max="2" width="17.5703125" customWidth="1"/>
  </cols>
  <sheetData>
    <row r="1" spans="1:2" x14ac:dyDescent="0.25">
      <c r="A1" s="28" t="s">
        <v>31</v>
      </c>
      <c r="B1" s="29"/>
    </row>
    <row r="2" spans="1:2" x14ac:dyDescent="0.25">
      <c r="A2" s="30" t="s">
        <v>32</v>
      </c>
      <c r="B2" s="29">
        <v>0</v>
      </c>
    </row>
    <row r="3" spans="1:2" x14ac:dyDescent="0.25">
      <c r="A3" s="30" t="s">
        <v>33</v>
      </c>
      <c r="B3" s="29">
        <v>0</v>
      </c>
    </row>
    <row r="4" spans="1:2" x14ac:dyDescent="0.25">
      <c r="A4" s="30" t="s">
        <v>45</v>
      </c>
      <c r="B4" s="29">
        <v>0</v>
      </c>
    </row>
    <row r="5" spans="1:2" x14ac:dyDescent="0.25">
      <c r="A5" s="31"/>
      <c r="B5" s="29"/>
    </row>
    <row r="6" spans="1:2" x14ac:dyDescent="0.25">
      <c r="A6" s="31"/>
      <c r="B6" s="29"/>
    </row>
    <row r="7" spans="1:2" x14ac:dyDescent="0.25">
      <c r="A7" s="32" t="s">
        <v>34</v>
      </c>
      <c r="B7" s="29"/>
    </row>
    <row r="8" spans="1:2" x14ac:dyDescent="0.25">
      <c r="A8" s="30" t="s">
        <v>35</v>
      </c>
      <c r="B8" s="29">
        <v>0</v>
      </c>
    </row>
    <row r="9" spans="1:2" x14ac:dyDescent="0.25">
      <c r="A9" s="30" t="s">
        <v>49</v>
      </c>
      <c r="B9" s="29">
        <v>0</v>
      </c>
    </row>
    <row r="10" spans="1:2" x14ac:dyDescent="0.25">
      <c r="A10" s="30" t="s">
        <v>36</v>
      </c>
      <c r="B10" s="29">
        <v>0</v>
      </c>
    </row>
    <row r="11" spans="1:2" x14ac:dyDescent="0.25">
      <c r="A11" s="30" t="s">
        <v>50</v>
      </c>
      <c r="B11" s="29">
        <v>0</v>
      </c>
    </row>
    <row r="12" spans="1:2" x14ac:dyDescent="0.25">
      <c r="A12" s="31" t="s">
        <v>53</v>
      </c>
      <c r="B12" s="29">
        <v>0</v>
      </c>
    </row>
    <row r="13" spans="1:2" x14ac:dyDescent="0.25">
      <c r="A13" s="30"/>
      <c r="B13" s="29"/>
    </row>
    <row r="14" spans="1:2" x14ac:dyDescent="0.25">
      <c r="A14" s="28" t="s">
        <v>37</v>
      </c>
      <c r="B14" s="29"/>
    </row>
    <row r="15" spans="1:2" x14ac:dyDescent="0.25">
      <c r="A15" s="30" t="s">
        <v>59</v>
      </c>
      <c r="B15" s="29">
        <v>6000</v>
      </c>
    </row>
    <row r="16" spans="1:2" x14ac:dyDescent="0.25">
      <c r="A16" s="30" t="s">
        <v>60</v>
      </c>
      <c r="B16" s="29">
        <v>560</v>
      </c>
    </row>
    <row r="17" spans="1:2" x14ac:dyDescent="0.25">
      <c r="A17" s="30" t="s">
        <v>54</v>
      </c>
      <c r="B17" s="29">
        <v>0</v>
      </c>
    </row>
    <row r="18" spans="1:2" x14ac:dyDescent="0.25">
      <c r="A18" s="30" t="s">
        <v>58</v>
      </c>
      <c r="B18" s="29">
        <v>3000</v>
      </c>
    </row>
    <row r="19" spans="1:2" x14ac:dyDescent="0.25">
      <c r="A19" s="30" t="s">
        <v>57</v>
      </c>
      <c r="B19" s="29">
        <v>0</v>
      </c>
    </row>
    <row r="20" spans="1:2" x14ac:dyDescent="0.25">
      <c r="A20" s="31" t="s">
        <v>56</v>
      </c>
      <c r="B20" s="29">
        <v>0</v>
      </c>
    </row>
    <row r="21" spans="1:2" x14ac:dyDescent="0.25">
      <c r="A21" s="30"/>
      <c r="B21" s="29"/>
    </row>
    <row r="22" spans="1:2" x14ac:dyDescent="0.25">
      <c r="A22" s="28" t="s">
        <v>38</v>
      </c>
      <c r="B22" s="29"/>
    </row>
    <row r="23" spans="1:2" x14ac:dyDescent="0.25">
      <c r="A23" s="30" t="s">
        <v>46</v>
      </c>
      <c r="B23" s="29">
        <v>0</v>
      </c>
    </row>
    <row r="24" spans="1:2" x14ac:dyDescent="0.25">
      <c r="A24" s="30" t="s">
        <v>47</v>
      </c>
      <c r="B24" s="29">
        <v>0</v>
      </c>
    </row>
    <row r="25" spans="1:2" x14ac:dyDescent="0.25">
      <c r="A25" s="30" t="s">
        <v>39</v>
      </c>
      <c r="B25" s="29">
        <v>0</v>
      </c>
    </row>
    <row r="26" spans="1:2" x14ac:dyDescent="0.25">
      <c r="A26" s="30" t="s">
        <v>40</v>
      </c>
      <c r="B26" s="29">
        <v>0</v>
      </c>
    </row>
    <row r="27" spans="1:2" x14ac:dyDescent="0.25">
      <c r="A27" s="31" t="s">
        <v>41</v>
      </c>
      <c r="B27" s="33">
        <v>0</v>
      </c>
    </row>
    <row r="28" spans="1:2" x14ac:dyDescent="0.25">
      <c r="A28" s="31"/>
      <c r="B28" s="29"/>
    </row>
    <row r="29" spans="1:2" x14ac:dyDescent="0.25">
      <c r="A29" s="31"/>
      <c r="B29" s="29"/>
    </row>
    <row r="30" spans="1:2" x14ac:dyDescent="0.25">
      <c r="A30" s="28" t="s">
        <v>42</v>
      </c>
      <c r="B30" s="29">
        <v>0</v>
      </c>
    </row>
    <row r="31" spans="1:2" x14ac:dyDescent="0.25">
      <c r="A31" s="31" t="s">
        <v>55</v>
      </c>
      <c r="B31" s="29">
        <v>0</v>
      </c>
    </row>
    <row r="32" spans="1:2" x14ac:dyDescent="0.25">
      <c r="A32" s="31"/>
      <c r="B32" s="29"/>
    </row>
    <row r="33" spans="1:2" x14ac:dyDescent="0.25">
      <c r="A33" s="34" t="s">
        <v>43</v>
      </c>
      <c r="B33" s="35"/>
    </row>
    <row r="34" spans="1:2" x14ac:dyDescent="0.25">
      <c r="A34" s="28" t="s">
        <v>44</v>
      </c>
      <c r="B34" s="36">
        <f>SUM(B2:B6,B8:B13,B15:B21,B27,B31:B33)</f>
        <v>9560</v>
      </c>
    </row>
    <row r="35" spans="1:2" ht="15.75" thickBot="1" x14ac:dyDescent="0.3">
      <c r="A35" s="37"/>
      <c r="B35" s="38"/>
    </row>
    <row r="36" spans="1:2" ht="15.75" thickTop="1" x14ac:dyDescent="0.25">
      <c r="A36" t="s">
        <v>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showFormulas="1" workbookViewId="0">
      <selection activeCell="B16" sqref="B16"/>
    </sheetView>
  </sheetViews>
  <sheetFormatPr defaultRowHeight="15" x14ac:dyDescent="0.25"/>
  <cols>
    <col min="1" max="1" width="39.7109375" style="2" bestFit="1" customWidth="1"/>
    <col min="2" max="3" width="2.5703125" style="1" bestFit="1" customWidth="1"/>
  </cols>
  <sheetData>
    <row r="1" spans="1:3" x14ac:dyDescent="0.25">
      <c r="A1" s="2" t="s">
        <v>7</v>
      </c>
    </row>
    <row r="2" spans="1:3" x14ac:dyDescent="0.25">
      <c r="A2" s="2" t="s">
        <v>18</v>
      </c>
      <c r="B2" s="1">
        <v>0</v>
      </c>
      <c r="C2" s="1">
        <v>0</v>
      </c>
    </row>
    <row r="3" spans="1:3" x14ac:dyDescent="0.25">
      <c r="A3" s="2" t="s">
        <v>72</v>
      </c>
      <c r="B3" s="1">
        <v>4146</v>
      </c>
      <c r="C3" s="1">
        <v>8292</v>
      </c>
    </row>
    <row r="4" spans="1:3" x14ac:dyDescent="0.25">
      <c r="A4" s="2" t="s">
        <v>73</v>
      </c>
      <c r="B4" s="1">
        <v>3146</v>
      </c>
      <c r="C4" s="1">
        <v>6292</v>
      </c>
    </row>
    <row r="5" spans="1:3" x14ac:dyDescent="0.25">
      <c r="A5" s="2" t="s">
        <v>74</v>
      </c>
      <c r="B5" s="1">
        <v>2896</v>
      </c>
      <c r="C5" s="1">
        <v>5792</v>
      </c>
    </row>
    <row r="6" spans="1:3" x14ac:dyDescent="0.25">
      <c r="A6" s="2" t="s">
        <v>75</v>
      </c>
      <c r="B6" s="1">
        <v>3198</v>
      </c>
      <c r="C6" s="1">
        <v>6396</v>
      </c>
    </row>
    <row r="7" spans="1:3" x14ac:dyDescent="0.25">
      <c r="A7" s="2" t="s">
        <v>76</v>
      </c>
      <c r="B7" s="1">
        <v>4146</v>
      </c>
      <c r="C7" s="1">
        <v>8292</v>
      </c>
    </row>
    <row r="8" spans="1:3" x14ac:dyDescent="0.25">
      <c r="A8" s="2" t="s">
        <v>65</v>
      </c>
      <c r="B8" s="1">
        <v>3416</v>
      </c>
      <c r="C8" s="1">
        <v>6832</v>
      </c>
    </row>
    <row r="9" spans="1:3" x14ac:dyDescent="0.25">
      <c r="A9" s="2" t="s">
        <v>66</v>
      </c>
      <c r="B9" s="1">
        <v>4346</v>
      </c>
      <c r="C9" s="1">
        <v>8692</v>
      </c>
    </row>
    <row r="11" spans="1:3" x14ac:dyDescent="0.25">
      <c r="A11" s="2" t="s">
        <v>12</v>
      </c>
    </row>
    <row r="12" spans="1:3" x14ac:dyDescent="0.25">
      <c r="A12" s="2" t="s">
        <v>17</v>
      </c>
      <c r="B12" s="1">
        <v>0</v>
      </c>
      <c r="C12" s="1">
        <v>0</v>
      </c>
    </row>
    <row r="13" spans="1:3" x14ac:dyDescent="0.25">
      <c r="A13" s="2" t="s">
        <v>67</v>
      </c>
      <c r="B13" s="1">
        <v>3100</v>
      </c>
      <c r="C13" s="1">
        <v>6200</v>
      </c>
    </row>
    <row r="14" spans="1:3" x14ac:dyDescent="0.25">
      <c r="A14" s="2" t="s">
        <v>27</v>
      </c>
      <c r="B14" s="1">
        <v>2950</v>
      </c>
      <c r="C14" s="1">
        <v>5900</v>
      </c>
    </row>
    <row r="15" spans="1:3" x14ac:dyDescent="0.25">
      <c r="A15" s="2" t="s">
        <v>69</v>
      </c>
      <c r="B15" s="1">
        <v>2125</v>
      </c>
      <c r="C15" s="1">
        <v>4250</v>
      </c>
    </row>
    <row r="17" spans="1:3" x14ac:dyDescent="0.25">
      <c r="A17" s="2" t="s">
        <v>13</v>
      </c>
    </row>
    <row r="18" spans="1:3" x14ac:dyDescent="0.25">
      <c r="A18"/>
      <c r="B18"/>
      <c r="C18"/>
    </row>
    <row r="19" spans="1:3" x14ac:dyDescent="0.25">
      <c r="A19"/>
      <c r="B19"/>
      <c r="C19"/>
    </row>
    <row r="20" spans="1:3" x14ac:dyDescent="0.25">
      <c r="A20"/>
      <c r="B20"/>
      <c r="C20"/>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21-22</vt:lpstr>
      <vt:lpstr>Awards</vt:lpstr>
      <vt:lpstr>Data For Estimator</vt:lpstr>
      <vt:lpstr>'21-22'!Print_Area</vt:lpstr>
      <vt:lpstr>'Data For Estimator'!Select_a_Meal_Plan_Option_here</vt:lpstr>
    </vt:vector>
  </TitlesOfParts>
  <Company>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BHorton</dc:creator>
  <cp:lastModifiedBy>Rachael Howard</cp:lastModifiedBy>
  <cp:lastPrinted>2020-03-05T16:15:14Z</cp:lastPrinted>
  <dcterms:created xsi:type="dcterms:W3CDTF">2009-03-05T18:17:49Z</dcterms:created>
  <dcterms:modified xsi:type="dcterms:W3CDTF">2024-05-03T15:40:03Z</dcterms:modified>
</cp:coreProperties>
</file>